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glio1" sheetId="1" r:id="rId5"/>
    <sheet state="visible" name="Foglio2_tabella_infoenergia" sheetId="2" r:id="rId6"/>
    <sheet state="visible" name="Elenco_CER_comune_appoggio" sheetId="3" r:id="rId7"/>
    <sheet state="visible" name="Foglio4" sheetId="4" r:id="rId8"/>
    <sheet state="visible" name="Foglio5" sheetId="5" r:id="rId9"/>
    <sheet state="visible" name="Elenco_CER_comune_infoenergia" sheetId="6" r:id="rId10"/>
  </sheets>
  <definedNames>
    <definedName hidden="1" localSheetId="1" name="_xlnm._FilterDatabase">Foglio2_tabella_infoenergia!$A$1:$Z$51</definedName>
    <definedName hidden="1" localSheetId="2" name="_xlnm._FilterDatabase">Elenco_CER_comune_appoggio!$A$1:$AB$320</definedName>
    <definedName hidden="1" localSheetId="3" name="_xlnm._FilterDatabase">Foglio4!$A$1:$Z$34</definedName>
    <definedName hidden="1" localSheetId="4" name="_xlnm._FilterDatabase">Foglio5!$A$1:$AA$90</definedName>
    <definedName hidden="1" localSheetId="5" name="_xlnm._FilterDatabase">Elenco_CER_comune_infoenergia!$A$1:$G$320</definedName>
  </definedNames>
  <calcPr/>
</workbook>
</file>

<file path=xl/sharedStrings.xml><?xml version="1.0" encoding="utf-8"?>
<sst xmlns="http://schemas.openxmlformats.org/spreadsheetml/2006/main" count="1501" uniqueCount="539">
  <si>
    <t>infoenergia pagina dedicata</t>
  </si>
  <si>
    <t>nome</t>
  </si>
  <si>
    <t>tipologia</t>
  </si>
  <si>
    <t>sede legale</t>
  </si>
  <si>
    <t>logo</t>
  </si>
  <si>
    <t>descrizione</t>
  </si>
  <si>
    <t>potenza impianti</t>
  </si>
  <si>
    <t>soci</t>
  </si>
  <si>
    <t>territorio</t>
  </si>
  <si>
    <t>contatti</t>
  </si>
  <si>
    <t>referenti</t>
  </si>
  <si>
    <t>n°el.prov.</t>
  </si>
  <si>
    <t>GREENLAND</t>
  </si>
  <si>
    <t>cooperativa</t>
  </si>
  <si>
    <t>OK</t>
  </si>
  <si>
    <t>CALDONAZZO (AC221E00020)
ROVERETO NORD (AC221E00014)
S.COLOMBANO (AC221E00017)</t>
  </si>
  <si>
    <t>003</t>
  </si>
  <si>
    <t>CER VALLE DEI LAGHI</t>
  </si>
  <si>
    <t>MADRUZZO (AC221E00009*)</t>
  </si>
  <si>
    <t>KONCERT</t>
  </si>
  <si>
    <t>S.MICHELE (AC221E00016)
AIR ROTALIANA (AC083E00001)
LAVIS (AC221E00018*)
P.S.GIORGIO (AC221E00019*)
TN SUD (AC221E000015*)</t>
  </si>
  <si>
    <t>004</t>
  </si>
  <si>
    <r>
      <rPr>
        <color rgb="FF1155CC"/>
        <u/>
      </rPr>
      <t>CER.TO</t>
    </r>
    <r>
      <rPr>
        <color rgb="FF000000"/>
      </rPr>
      <t xml:space="preserve"> - CER TRENTINO ORIENTALE</t>
    </r>
  </si>
  <si>
    <t>BORGO VALSUGANA (AC221E00023)
GRIGNO (AC221E00027)
SCURELLE (AC221E00024*)</t>
  </si>
  <si>
    <t>CERVALS</t>
  </si>
  <si>
    <t>SCURELLE (AC221E00024*)</t>
  </si>
  <si>
    <t>ENERGIA NUOVA VALLARSA</t>
  </si>
  <si>
    <t>associazione</t>
  </si>
  <si>
    <t>S.COLOMBANO (AC221E00017*)</t>
  </si>
  <si>
    <t>CER TENNA</t>
  </si>
  <si>
    <t>CALDONAZZO (AC221E00020*)</t>
  </si>
  <si>
    <t>CER FIEMME</t>
  </si>
  <si>
    <t>VARENA (AC221E00022*)</t>
  </si>
  <si>
    <t>CESLA</t>
  </si>
  <si>
    <t>MOENA (AC221E00026*)</t>
  </si>
  <si>
    <t>LA BUONA FONTE</t>
  </si>
  <si>
    <t>STORO (AC221E00002)</t>
  </si>
  <si>
    <t>001</t>
  </si>
  <si>
    <t>NOS ENERGIA</t>
  </si>
  <si>
    <t>TASSULLO (AC221E00010)</t>
  </si>
  <si>
    <t>CER CEMBRA</t>
  </si>
  <si>
    <t>TECER</t>
  </si>
  <si>
    <t>P.S. GIORGIO (AC221E00019*)</t>
  </si>
  <si>
    <t>COM.EN.PINE'</t>
  </si>
  <si>
    <t>BRAZZANIGA (AC221E00021*)</t>
  </si>
  <si>
    <t>CIVE C'è</t>
  </si>
  <si>
    <t>CER CAR</t>
  </si>
  <si>
    <t>P.S. GIORGIO (AC221E00019)</t>
  </si>
  <si>
    <t>CER ZARGA</t>
  </si>
  <si>
    <t>LAVIS (AC221E00018)</t>
  </si>
  <si>
    <t>CER A DOLTRA</t>
  </si>
  <si>
    <t>CASTELPIETRA(AC014E00001)</t>
  </si>
  <si>
    <t>002</t>
  </si>
  <si>
    <t>SOLARIA</t>
  </si>
  <si>
    <t>CER DEL SARCA</t>
  </si>
  <si>
    <t>ARCO (AC221E00005)
DRO (AC221E00008)
GIUSTINO (AC221E00003)
LA ROCCA (AC221E00000)
LAVIS (AC221E00018)
NEMBIA (AC221E00007)
S.MASSENZA (AC221E00009)
STORO (AC221E00002)</t>
  </si>
  <si>
    <t>CER VALLAGARINA</t>
  </si>
  <si>
    <t>ROVERETO NORD (AC221E00014*)</t>
  </si>
  <si>
    <t>CER SOLIDALE TRENTINA</t>
  </si>
  <si>
    <t>ROVERETO NORD (AC221E00014*)
LIZZANA (AC221E000012*)
S.COLOMBANO (AC221E00017*)</t>
  </si>
  <si>
    <t>ATTIV CER DEL PRIMIERO</t>
  </si>
  <si>
    <t>CASTELPIETRA (AC014E00001)</t>
  </si>
  <si>
    <t>CER TER VANOI</t>
  </si>
  <si>
    <t>SAN SILVESTRO (AC014E00002*)</t>
  </si>
  <si>
    <t>FONDAZIONE SOLERGIA</t>
  </si>
  <si>
    <t>SAN SILVESTRO (AC014E00002)
LAVIS (AC221E00018)</t>
  </si>
  <si>
    <t>EUREKA CER</t>
  </si>
  <si>
    <t>NEMBIA (AC221E00007)
TN SUD (AC221E000015)</t>
  </si>
  <si>
    <t>FONDAZIONE DIOCESI ENERGY ETS</t>
  </si>
  <si>
    <t>fondazione</t>
  </si>
  <si>
    <t>CASTELPIETRA (AC014E00001*), SAN SILVESTRO (AC014E00002*), AIR ROTALIANA (AC083E00001*), LA ROCCA (AC221E00000*), CIMEGO (AC221E00001*), STORO (AC221E00002*), GIUSTINO (AC221E00003*), OSSANA (AC221E00004*), ARCO (AC221E00005*), MONCLASSICO (AC221E00006*), NEMBIA (AC221E00007*), DRO (AC221E00008*), S.MASSENZA (AC221E00009*), TASSULLO (AC221E00010*), AVIO (AC221E00011*), LIZZANA (AC221E00012*), MASOCORONA (AC221E00013*), ROVERETO NORD (AC221E00014*), TN SUD (AC221E00015*), S.MICHELE  (AC221E00016*), S.COLOMBANO (AC221E00017*), LAVIS (AC221E00018*), P.S. GIORGIO (AC221E00019*), CALDONAZZO (AC221E00020*), BRAZZANIGA (AC221E00021*), VARENA (AC221E00022*), BORGO VALSUGANA (AC221E00023*), SCURELLE (AC221E00024*), PREDAZZO (AC221E00025*), MOENA (AC221E00026*), GRIGNO (AC221E00027*), CAMPITELLO (AC221E00028*)</t>
  </si>
  <si>
    <t>EYCO SOCIETÀ COOPERATIVA</t>
  </si>
  <si>
    <t>OSSANA (AC221E00004), ARCO (AC221E00005), TASSULLO (AC221E00010), ROVERETO NORD (AC221E00014), BRAZZANIGA (AC221E00021), VARENA (AC221E00022), BORGO VALSUGANA (AC221E00023), LIZZANA (AC221E000012)</t>
  </si>
  <si>
    <t>NOME</t>
  </si>
  <si>
    <t>N°EL.PROV.</t>
  </si>
  <si>
    <t>FORMA GIURIDICA</t>
  </si>
  <si>
    <t>CABINA PRIMARIA</t>
  </si>
  <si>
    <t>POTENZA INSTALLATA (kW)</t>
  </si>
  <si>
    <t>NUMERO UTENZE</t>
  </si>
  <si>
    <t>contatto</t>
  </si>
  <si>
    <t>info@escoprimiero.it</t>
  </si>
  <si>
    <r>
      <rPr>
        <color rgb="FF1155CC"/>
        <u/>
      </rPr>
      <t>info@cercar.info</t>
    </r>
  </si>
  <si>
    <t>cer.valledicembra@gmail.com</t>
  </si>
  <si>
    <t>mauro.chiodega@provincia.tn.it</t>
  </si>
  <si>
    <t xml:space="preserve">info@cerfiemme.it
info@valentinavanzo.it, </t>
  </si>
  <si>
    <t>info@trentino.cersolidale.org</t>
  </si>
  <si>
    <t>info@certo.coop</t>
  </si>
  <si>
    <t>maffeirinaldo@gmail.com
cervallagarina@gmail.com</t>
  </si>
  <si>
    <t>cervalledeilaghi@gmail.com</t>
  </si>
  <si>
    <t>thomas.zulian@scuole.provincia.tn.it</t>
  </si>
  <si>
    <t>cercivezzano@gmail.com</t>
  </si>
  <si>
    <t>comunita.energetica.pine@gmail.com</t>
  </si>
  <si>
    <t>geremiagios@gmail.com</t>
  </si>
  <si>
    <r>
      <rPr>
        <color rgb="FF1155CC"/>
        <u/>
      </rPr>
      <t>info@eurekaitalia.eu</t>
    </r>
  </si>
  <si>
    <t>cer@diocesitn.it,</t>
  </si>
  <si>
    <t>isacco.corradi@greenland.tn.it,</t>
  </si>
  <si>
    <t>enzo.tomasi@koncert.it,</t>
  </si>
  <si>
    <t>cerriccomassimo@gmail.com</t>
  </si>
  <si>
    <r>
      <rPr>
        <rFont val="Liberation Serif"/>
        <color rgb="FF1155CC"/>
        <u/>
      </rPr>
      <t>cer@nosenergia.it</t>
    </r>
  </si>
  <si>
    <t>info@associazionesolaria.it</t>
  </si>
  <si>
    <t>info@tecer.it
adesanta@gmail.com</t>
  </si>
  <si>
    <t>COMUNE</t>
  </si>
  <si>
    <t>CAP</t>
  </si>
  <si>
    <t>LOCALITA'</t>
  </si>
  <si>
    <t>PERCENTUALE</t>
  </si>
  <si>
    <t>CODICE CABINA PRIMARIA</t>
  </si>
  <si>
    <t>CER attive</t>
  </si>
  <si>
    <t>CER in espansione</t>
  </si>
  <si>
    <t>ALA</t>
  </si>
  <si>
    <t>MASOCORONA</t>
  </si>
  <si>
    <t>ALBIANO</t>
  </si>
  <si>
    <t>LAVIS</t>
  </si>
  <si>
    <t>ALDENO</t>
  </si>
  <si>
    <t>TN SUD</t>
  </si>
  <si>
    <t>ALTAVALLE</t>
  </si>
  <si>
    <t>FAVER</t>
  </si>
  <si>
    <t>S.MICHELE</t>
  </si>
  <si>
    <t>GRAUNO</t>
  </si>
  <si>
    <t>VARENA</t>
  </si>
  <si>
    <t>GRUMES</t>
  </si>
  <si>
    <t>VALDA</t>
  </si>
  <si>
    <t>ALTOPIANO DELLA VIGOLANA</t>
  </si>
  <si>
    <t>BOSENTINO</t>
  </si>
  <si>
    <t>CALDONAZZO</t>
  </si>
  <si>
    <t>CENTA S.NICOLO</t>
  </si>
  <si>
    <t>VATTARO</t>
  </si>
  <si>
    <t>VIGOLO VATTARO</t>
  </si>
  <si>
    <t>AMBLAR-DON</t>
  </si>
  <si>
    <t>AMBLAR</t>
  </si>
  <si>
    <t>TASSULLO</t>
  </si>
  <si>
    <t>DON</t>
  </si>
  <si>
    <t>ANDALO</t>
  </si>
  <si>
    <t>NEMBIA</t>
  </si>
  <si>
    <t>ARCO</t>
  </si>
  <si>
    <t>DRO</t>
  </si>
  <si>
    <t>AVIO</t>
  </si>
  <si>
    <t>BASELGA DI PINE'</t>
  </si>
  <si>
    <t>BRAZZANIGA</t>
  </si>
  <si>
    <t>P.S. GIORGIO</t>
  </si>
  <si>
    <t>BEDOLLO</t>
  </si>
  <si>
    <t>BESENELLO</t>
  </si>
  <si>
    <t>ROVERETO NORD</t>
  </si>
  <si>
    <t>BIENO</t>
  </si>
  <si>
    <t>SCURELLE</t>
  </si>
  <si>
    <t>BOCENAGO</t>
  </si>
  <si>
    <t>GIUSTINO</t>
  </si>
  <si>
    <t>BORGO CHIESE</t>
  </si>
  <si>
    <t>BRIONE</t>
  </si>
  <si>
    <t>CIMEGO</t>
  </si>
  <si>
    <t>CONDINO</t>
  </si>
  <si>
    <t>STORO</t>
  </si>
  <si>
    <t>BORGO D'ANAUNIA</t>
  </si>
  <si>
    <t>CASTELFONDO</t>
  </si>
  <si>
    <t>FONDO</t>
  </si>
  <si>
    <t>MALOSCO</t>
  </si>
  <si>
    <t>BORGO LARES</t>
  </si>
  <si>
    <t>BOLBENO</t>
  </si>
  <si>
    <t>LA ROCCA</t>
  </si>
  <si>
    <t>BORGO VALSUGANA</t>
  </si>
  <si>
    <t>BORGO V</t>
  </si>
  <si>
    <t>BRENTONICO</t>
  </si>
  <si>
    <t>BRESIMO</t>
  </si>
  <si>
    <t>MONCLASSICO</t>
  </si>
  <si>
    <t>CADERZONE TERME</t>
  </si>
  <si>
    <t>CADERZONE</t>
  </si>
  <si>
    <t>CALCERANICA AL LAGO</t>
  </si>
  <si>
    <t>CALCERANICA</t>
  </si>
  <si>
    <t>CALDES</t>
  </si>
  <si>
    <t>CALLIANO</t>
  </si>
  <si>
    <t>S.COLOMBANO</t>
  </si>
  <si>
    <t>CAMPITELLO DI FASSA</t>
  </si>
  <si>
    <t>CAMPITELLO</t>
  </si>
  <si>
    <t>CAMPODENNO</t>
  </si>
  <si>
    <t>CANAZEI</t>
  </si>
  <si>
    <t>CAPRIANA</t>
  </si>
  <si>
    <t>CARISOLO</t>
  </si>
  <si>
    <t>CARZANO</t>
  </si>
  <si>
    <t>CASTEL CONDINO</t>
  </si>
  <si>
    <t>CASTEL IVANO</t>
  </si>
  <si>
    <t>IVANO FRACENA</t>
  </si>
  <si>
    <t>SPERA</t>
  </si>
  <si>
    <t>STRIGNO</t>
  </si>
  <si>
    <t>VILLA AGNEDO</t>
  </si>
  <si>
    <t>GRIGNO</t>
  </si>
  <si>
    <t>CASTELLO TESINO</t>
  </si>
  <si>
    <t>CASTELLO-MOLINA DI FIEMME</t>
  </si>
  <si>
    <t>CASTELLO</t>
  </si>
  <si>
    <t>CASTELNUOVO</t>
  </si>
  <si>
    <t>CAVALESE</t>
  </si>
  <si>
    <t>CAVARENO</t>
  </si>
  <si>
    <t>CAVEDAGO</t>
  </si>
  <si>
    <t>CAVEDINE</t>
  </si>
  <si>
    <t>CAVIZZANA</t>
  </si>
  <si>
    <t>CEMBRA LISIGNAGO</t>
  </si>
  <si>
    <t>CEMBRA</t>
  </si>
  <si>
    <t>LISIGNAGO</t>
  </si>
  <si>
    <t>CIMONE</t>
  </si>
  <si>
    <t>CINTE TESINO</t>
  </si>
  <si>
    <t>CIS</t>
  </si>
  <si>
    <t>CIVEZZANO</t>
  </si>
  <si>
    <t>CLES</t>
  </si>
  <si>
    <t>COMANO TERME</t>
  </si>
  <si>
    <t>BLEGGIO INFERIORE</t>
  </si>
  <si>
    <t>COMMEZZADURA</t>
  </si>
  <si>
    <t>CONTA'</t>
  </si>
  <si>
    <t>CUNEVO</t>
  </si>
  <si>
    <t>FLAVON</t>
  </si>
  <si>
    <t>TERRES</t>
  </si>
  <si>
    <t>CROVIANA</t>
  </si>
  <si>
    <t>DAMBEL</t>
  </si>
  <si>
    <t>DENNO</t>
  </si>
  <si>
    <t>DIMARO FOLGARIDA</t>
  </si>
  <si>
    <t>DIMARO</t>
  </si>
  <si>
    <t>DRENA</t>
  </si>
  <si>
    <t>S.MASSENZA</t>
  </si>
  <si>
    <t>FAI DELLA PAGANELLA</t>
  </si>
  <si>
    <t>FIEROZZO</t>
  </si>
  <si>
    <t>FOLGARIA</t>
  </si>
  <si>
    <t>FORNACE</t>
  </si>
  <si>
    <t>FRASSILONGO</t>
  </si>
  <si>
    <t>GARNIGA TERME</t>
  </si>
  <si>
    <t>GARNIGA</t>
  </si>
  <si>
    <t>GIOVO</t>
  </si>
  <si>
    <t>ISERA</t>
  </si>
  <si>
    <t>LIZZANA</t>
  </si>
  <si>
    <t>LAVARONE</t>
  </si>
  <si>
    <t>LEDRO</t>
  </si>
  <si>
    <t>BEZZECCA</t>
  </si>
  <si>
    <t>CONCEI</t>
  </si>
  <si>
    <t>MOLINA DI LEDRO</t>
  </si>
  <si>
    <t>PIEVE DI LEDRO</t>
  </si>
  <si>
    <t>LEVICO TERME</t>
  </si>
  <si>
    <t>LEVICO (VEZZENA)</t>
  </si>
  <si>
    <t>LIVO</t>
  </si>
  <si>
    <t>LONA-LASES</t>
  </si>
  <si>
    <t>LONA</t>
  </si>
  <si>
    <t>LUSERNA</t>
  </si>
  <si>
    <t>MADRUZZO</t>
  </si>
  <si>
    <t>CALAVINO</t>
  </si>
  <si>
    <t>LASINO</t>
  </si>
  <si>
    <t>MALE'</t>
  </si>
  <si>
    <t>MALE</t>
  </si>
  <si>
    <t>MASSIMENO</t>
  </si>
  <si>
    <t>MAZZIN</t>
  </si>
  <si>
    <t>MOENA</t>
  </si>
  <si>
    <t>MEZZANA</t>
  </si>
  <si>
    <t>OSSANA</t>
  </si>
  <si>
    <t>MEZZOCORONA</t>
  </si>
  <si>
    <t>MOLVENO</t>
  </si>
  <si>
    <t>MORI</t>
  </si>
  <si>
    <t>NAGO-TORBOLE</t>
  </si>
  <si>
    <t>NAGO</t>
  </si>
  <si>
    <t>NOGAREDO</t>
  </si>
  <si>
    <t>NOMI</t>
  </si>
  <si>
    <t>NOVALEDO</t>
  </si>
  <si>
    <t>NOVELLA</t>
  </si>
  <si>
    <t>BREZ</t>
  </si>
  <si>
    <t>CAGNO</t>
  </si>
  <si>
    <t>CLOZ</t>
  </si>
  <si>
    <t>REVO</t>
  </si>
  <si>
    <t>ROMALLO</t>
  </si>
  <si>
    <t>OSPEDALETTO</t>
  </si>
  <si>
    <t>PALU' DEL FERSINA</t>
  </si>
  <si>
    <t>PALU` DEL FERSINA</t>
  </si>
  <si>
    <t>PANCHIA'</t>
  </si>
  <si>
    <t>PREDAZZO</t>
  </si>
  <si>
    <t>PEIO</t>
  </si>
  <si>
    <t>PELLIZZANO</t>
  </si>
  <si>
    <t>PELUGO</t>
  </si>
  <si>
    <t>PERGINE VALSUGANA</t>
  </si>
  <si>
    <t>PIEVE DI BONO-PREZZO</t>
  </si>
  <si>
    <t>PIEVE DI BONO</t>
  </si>
  <si>
    <t>PREZZO</t>
  </si>
  <si>
    <t>PIEVE TESINO</t>
  </si>
  <si>
    <t>PINZOLO</t>
  </si>
  <si>
    <t>POMAROLO</t>
  </si>
  <si>
    <t>PORTE DI RENDENA</t>
  </si>
  <si>
    <t>DARE</t>
  </si>
  <si>
    <t>VIGO RENDENA</t>
  </si>
  <si>
    <t>VILLA RENDENA</t>
  </si>
  <si>
    <t>PREDAIA</t>
  </si>
  <si>
    <t>COREDO</t>
  </si>
  <si>
    <t>SMARANO</t>
  </si>
  <si>
    <t>TAIO</t>
  </si>
  <si>
    <t>TRES</t>
  </si>
  <si>
    <t>VERVO'</t>
  </si>
  <si>
    <t>RABBI</t>
  </si>
  <si>
    <t>RIVA DEL GARDA</t>
  </si>
  <si>
    <t>ROMENO</t>
  </si>
  <si>
    <t>RONCEGNO TERME</t>
  </si>
  <si>
    <t>RONCEGNO</t>
  </si>
  <si>
    <t>RONCHI VALSUGANA</t>
  </si>
  <si>
    <t>RONCHI VALSUG.</t>
  </si>
  <si>
    <t>RONZO-CHIENIS</t>
  </si>
  <si>
    <t>RONZO CHIENIS</t>
  </si>
  <si>
    <t>RONZONE</t>
  </si>
  <si>
    <t>ROVERE' DELLA LUNA</t>
  </si>
  <si>
    <t>ROVERE DELLA LUNA</t>
  </si>
  <si>
    <t>ROVERETO</t>
  </si>
  <si>
    <t>MONTE FINONCHIO</t>
  </si>
  <si>
    <t>RUFFRE'-MENDOLA</t>
  </si>
  <si>
    <t>RUFFRE</t>
  </si>
  <si>
    <t>RUMO</t>
  </si>
  <si>
    <t>SAMONE</t>
  </si>
  <si>
    <t>SAN GIOVANNI DI FASSA-SEN JAN</t>
  </si>
  <si>
    <t>VIGO DI FASSA</t>
  </si>
  <si>
    <t>SAN LORENZO DORSINO</t>
  </si>
  <si>
    <t>DORSINO</t>
  </si>
  <si>
    <t>S.LORENZO BANAL</t>
  </si>
  <si>
    <t>SAN MICHELE ALL'ADIGE</t>
  </si>
  <si>
    <t>FAEDO</t>
  </si>
  <si>
    <t>SAN MICHELE ALL ADIGE</t>
  </si>
  <si>
    <t>SANT'ORSOLA TERME</t>
  </si>
  <si>
    <t>SANZENO</t>
  </si>
  <si>
    <t>SARNONICO</t>
  </si>
  <si>
    <t>SEGONZANO</t>
  </si>
  <si>
    <t>SELLA GIUDICARIE</t>
  </si>
  <si>
    <t>BONDO</t>
  </si>
  <si>
    <t>BREGUZZO</t>
  </si>
  <si>
    <t>LARDARO</t>
  </si>
  <si>
    <t>RONCONE</t>
  </si>
  <si>
    <t>SFRUZ</t>
  </si>
  <si>
    <t>SORAGA</t>
  </si>
  <si>
    <t>SOVER</t>
  </si>
  <si>
    <t>SPIAZZO</t>
  </si>
  <si>
    <t>SPORMAGGIORE</t>
  </si>
  <si>
    <t>SPORMINORE</t>
  </si>
  <si>
    <t>STENICO</t>
  </si>
  <si>
    <t>STREMBO</t>
  </si>
  <si>
    <t>TELVE</t>
  </si>
  <si>
    <t>TELVE DI SOPRA</t>
  </si>
  <si>
    <t>TENNA</t>
  </si>
  <si>
    <t>TENNO</t>
  </si>
  <si>
    <t>TERRAGNOLO</t>
  </si>
  <si>
    <t>TERRE D'ADIGE</t>
  </si>
  <si>
    <t>NAVE SAN ROCCO</t>
  </si>
  <si>
    <t>ZAMBANA</t>
  </si>
  <si>
    <t>TERZOLAS</t>
  </si>
  <si>
    <t>TESERO</t>
  </si>
  <si>
    <t>TIONE DI TRENTO</t>
  </si>
  <si>
    <t>TIONE</t>
  </si>
  <si>
    <t>TON</t>
  </si>
  <si>
    <t>TORCEGNO</t>
  </si>
  <si>
    <t>TRAMBILENO</t>
  </si>
  <si>
    <t>TRE VILLE</t>
  </si>
  <si>
    <t>MONTAGNE</t>
  </si>
  <si>
    <t>PREORE</t>
  </si>
  <si>
    <t>RAGOLI</t>
  </si>
  <si>
    <t>TRENTO</t>
  </si>
  <si>
    <t>GARDOLO</t>
  </si>
  <si>
    <t>MARTIGNANO</t>
  </si>
  <si>
    <t>MATTARELLO</t>
  </si>
  <si>
    <t>MEANO</t>
  </si>
  <si>
    <t>RAVINA</t>
  </si>
  <si>
    <t>SARDAGNA VANEZE</t>
  </si>
  <si>
    <t>TRENTO A</t>
  </si>
  <si>
    <t>TRENTO B</t>
  </si>
  <si>
    <t>TRENTO BONDONE</t>
  </si>
  <si>
    <t>TRENTO C</t>
  </si>
  <si>
    <t>VILLAZZANO</t>
  </si>
  <si>
    <t>VALDAONE</t>
  </si>
  <si>
    <t>BERSONE</t>
  </si>
  <si>
    <t>DAONE</t>
  </si>
  <si>
    <t>PRASO</t>
  </si>
  <si>
    <t>VALFLORIANA</t>
  </si>
  <si>
    <t>VALLARSA</t>
  </si>
  <si>
    <t>VALLELAGHI</t>
  </si>
  <si>
    <t>PADERGNONE</t>
  </si>
  <si>
    <t>TERLAGO</t>
  </si>
  <si>
    <t>TERLAGO (CIMA PAGANELLA)</t>
  </si>
  <si>
    <t>VEZZANO</t>
  </si>
  <si>
    <t>VERMIGLIO</t>
  </si>
  <si>
    <t>VIGNOLA-FALESINA</t>
  </si>
  <si>
    <t>VIGNOLA FALESINA</t>
  </si>
  <si>
    <t>VILLA LAGARINA</t>
  </si>
  <si>
    <t>VILLE D'ANAUNIA</t>
  </si>
  <si>
    <t>NANNO</t>
  </si>
  <si>
    <t>TUENNO</t>
  </si>
  <si>
    <t>VILLE DI FIEMME</t>
  </si>
  <si>
    <t>CARANO</t>
  </si>
  <si>
    <t>DAIANO</t>
  </si>
  <si>
    <t>VOLANO</t>
  </si>
  <si>
    <t>ZIANO DI FIEMME</t>
  </si>
  <si>
    <t>MEZZOLOMBARDO</t>
  </si>
  <si>
    <t>AIR ROTALIANA</t>
  </si>
  <si>
    <t>GRUMO</t>
  </si>
  <si>
    <t>VILLE D'ANUANIA</t>
  </si>
  <si>
    <t>MEZZANO</t>
  </si>
  <si>
    <t>SAN SILVESTRO</t>
  </si>
  <si>
    <t>PRIMIERO S.MARTINO DI CASTROZZA</t>
  </si>
  <si>
    <t>FIERA DI PRIMIERO</t>
  </si>
  <si>
    <t>NOLESCA</t>
  </si>
  <si>
    <t>PASSO ROLLE</t>
  </si>
  <si>
    <t>PIEVE</t>
  </si>
  <si>
    <t>SAN MARTINO DI CASTROZZA</t>
  </si>
  <si>
    <t>SIROR</t>
  </si>
  <si>
    <t>TONADICO</t>
  </si>
  <si>
    <t>TRANSACQUA</t>
  </si>
  <si>
    <t>CANAL SAN BOVO</t>
  </si>
  <si>
    <t>CAORIA</t>
  </si>
  <si>
    <t>CASTELPIETRA</t>
  </si>
  <si>
    <t>CICONA</t>
  </si>
  <si>
    <t>GOBBERA</t>
  </si>
  <si>
    <t>PRADE</t>
  </si>
  <si>
    <t>RONCO</t>
  </si>
  <si>
    <t>ZORTEA</t>
  </si>
  <si>
    <t>IMER</t>
  </si>
  <si>
    <t>BUS</t>
  </si>
  <si>
    <t>CENTRALE DI SAN SILVESTRO</t>
  </si>
  <si>
    <t>GIANI</t>
  </si>
  <si>
    <t>MASI</t>
  </si>
  <si>
    <t>PONTET</t>
  </si>
  <si>
    <t>VILLAGGIO SASS MAOR</t>
  </si>
  <si>
    <t>SAGRON MIS</t>
  </si>
  <si>
    <t>MIS</t>
  </si>
  <si>
    <t>SAGRON</t>
  </si>
  <si>
    <t>MARCOI</t>
  </si>
  <si>
    <t>PANTE</t>
  </si>
  <si>
    <t>VORI</t>
  </si>
  <si>
    <t>MATIUZ</t>
  </si>
  <si>
    <t>CODICE</t>
  </si>
  <si>
    <t>AC014E00001</t>
  </si>
  <si>
    <t>AC014E00002</t>
  </si>
  <si>
    <t>AC083E00001</t>
  </si>
  <si>
    <t>AC221E00000</t>
  </si>
  <si>
    <t>AC221E00001</t>
  </si>
  <si>
    <t>AC221E00002</t>
  </si>
  <si>
    <t>AC221E00003</t>
  </si>
  <si>
    <t>AC221E00004</t>
  </si>
  <si>
    <t>AC221E00005</t>
  </si>
  <si>
    <t>AC221E00006</t>
  </si>
  <si>
    <t>AC221E00007</t>
  </si>
  <si>
    <t>AC221E00008</t>
  </si>
  <si>
    <t>AC221E00009</t>
  </si>
  <si>
    <t>AC221E00010</t>
  </si>
  <si>
    <t>AC221E00011</t>
  </si>
  <si>
    <t>AC221E00012</t>
  </si>
  <si>
    <t>AC221E00013</t>
  </si>
  <si>
    <t>AC221E00014</t>
  </si>
  <si>
    <t>AC221E00015</t>
  </si>
  <si>
    <t>AC221E00016</t>
  </si>
  <si>
    <t>AC221E00017</t>
  </si>
  <si>
    <t>AC221E00018</t>
  </si>
  <si>
    <t>AC221E00019</t>
  </si>
  <si>
    <t>AC221E00020</t>
  </si>
  <si>
    <t>AC221E00021</t>
  </si>
  <si>
    <t>AC221E00022</t>
  </si>
  <si>
    <t>AC221E00023</t>
  </si>
  <si>
    <t>AC221E00024</t>
  </si>
  <si>
    <t>AC221E00025</t>
  </si>
  <si>
    <t>AC221E00026</t>
  </si>
  <si>
    <t>AC221E00027</t>
  </si>
  <si>
    <t>AC221E00028</t>
  </si>
  <si>
    <t>AC221E00015*</t>
  </si>
  <si>
    <t>TN SUD (AC221E00015*)</t>
  </si>
  <si>
    <t>AC221E00018*</t>
  </si>
  <si>
    <t>LAVIS (AC221E00018*)</t>
  </si>
  <si>
    <t>AC221E00022*</t>
  </si>
  <si>
    <t>AC221E00005*</t>
  </si>
  <si>
    <t>ARCO (AC221E00005*)</t>
  </si>
  <si>
    <t>AC221E00008*</t>
  </si>
  <si>
    <t>DRO (AC221E00008*)</t>
  </si>
  <si>
    <t>LA ROCCA (AC221E00000)</t>
  </si>
  <si>
    <t>AC221E00003*</t>
  </si>
  <si>
    <t>GIUSTINO (AC221E00003*)</t>
  </si>
  <si>
    <t>AC221E00007*</t>
  </si>
  <si>
    <t>NEMBIA (AC221E00007*)</t>
  </si>
  <si>
    <t>AC221E00009*</t>
  </si>
  <si>
    <t>S.MASSENZA (AC221E00009*)</t>
  </si>
  <si>
    <t>AC221E00002*</t>
  </si>
  <si>
    <t>STORO (AC221E00002*)</t>
  </si>
  <si>
    <t>AC221E00025*</t>
  </si>
  <si>
    <t>PREDAZZO (AC221E00025*)</t>
  </si>
  <si>
    <t>AC221E00026*</t>
  </si>
  <si>
    <t>AC221E00014*</t>
  </si>
  <si>
    <t>AC221E000012*</t>
  </si>
  <si>
    <t>LIZZANA (AC221E000012*)</t>
  </si>
  <si>
    <t>AC221E00017*</t>
  </si>
  <si>
    <t>AC221E00020*</t>
  </si>
  <si>
    <t>SAN SILVESTRO (AC014E00002)</t>
  </si>
  <si>
    <r>
      <rPr>
        <color rgb="FF1155CC"/>
        <u/>
      </rPr>
      <t>CER.TO</t>
    </r>
    <r>
      <rPr>
        <color rgb="FF000000"/>
      </rPr>
      <t xml:space="preserve"> - CER TRENTINO ORIENTALE</t>
    </r>
  </si>
  <si>
    <t>BORGO VALSUGANA (AC221E00023)</t>
  </si>
  <si>
    <r>
      <rPr>
        <color rgb="FF1155CC"/>
        <u/>
      </rPr>
      <t>CER.TO</t>
    </r>
    <r>
      <rPr>
        <color rgb="FF000000"/>
      </rPr>
      <t xml:space="preserve"> - CER TRENTINO ORIENTALE</t>
    </r>
  </si>
  <si>
    <t>GRIGNO (AC221E00027)</t>
  </si>
  <si>
    <r>
      <rPr>
        <color rgb="FF1155CC"/>
        <u/>
      </rPr>
      <t>CER.TO</t>
    </r>
    <r>
      <rPr>
        <color rgb="FF000000"/>
      </rPr>
      <t xml:space="preserve"> - CER TRENTINO ORIENTALE</t>
    </r>
  </si>
  <si>
    <t>SCURELLE (AC221E00024)</t>
  </si>
  <si>
    <t>AC221E00024*</t>
  </si>
  <si>
    <t>AC221E00021*</t>
  </si>
  <si>
    <t>NEMBIA (AC221E00007)</t>
  </si>
  <si>
    <t>AC221E000015</t>
  </si>
  <si>
    <t>TN SUD (AC221E000015)</t>
  </si>
  <si>
    <t>OSSANA (AC221E00004)</t>
  </si>
  <si>
    <t>ARCO (AC221E00005)</t>
  </si>
  <si>
    <t>ROVERETO NORD (AC221E00014)</t>
  </si>
  <si>
    <t>BRAZZANIGA (AC221E00021)</t>
  </si>
  <si>
    <t>VARENA (AC221E00022)</t>
  </si>
  <si>
    <t>AC221E000012</t>
  </si>
  <si>
    <t>LIZZANA (AC221E000012)</t>
  </si>
  <si>
    <t>AC014E00001*</t>
  </si>
  <si>
    <t>CASTELPIETRA (AC014E00001*)</t>
  </si>
  <si>
    <t>AC014E00002*</t>
  </si>
  <si>
    <t>AC083E00001*</t>
  </si>
  <si>
    <t>AIR ROTALIANA (AC083E00001*)</t>
  </si>
  <si>
    <t>AC221E00000*</t>
  </si>
  <si>
    <t>LA ROCCA (AC221E00000*)</t>
  </si>
  <si>
    <t>AC221E00001*</t>
  </si>
  <si>
    <t>CIMEGO (AC221E00001*)</t>
  </si>
  <si>
    <t>GIUSTINO (AC221E00003*</t>
  </si>
  <si>
    <t>AC221E00004*</t>
  </si>
  <si>
    <t>OSSANA (AC221E00004*)</t>
  </si>
  <si>
    <t>AC221E00006*</t>
  </si>
  <si>
    <t xml:space="preserve"> MONCLASSICO (AC221E00006*)</t>
  </si>
  <si>
    <t>AC221E00010*</t>
  </si>
  <si>
    <t>TASSULLO (AC221E00010*)</t>
  </si>
  <si>
    <t>AC221E00011*</t>
  </si>
  <si>
    <t>AVIO (AC221E00011*)</t>
  </si>
  <si>
    <t>AC221E00012*</t>
  </si>
  <si>
    <t xml:space="preserve"> LIZZANA (AC221E00012*)</t>
  </si>
  <si>
    <t>AC221E00013*</t>
  </si>
  <si>
    <t xml:space="preserve"> MASOCORONA (AC221E00013*</t>
  </si>
  <si>
    <t>AC221E00016*</t>
  </si>
  <si>
    <t xml:space="preserve"> S.MICHELE  (AC221E00016*)</t>
  </si>
  <si>
    <t xml:space="preserve"> S.COLOMBANO (AC221E00017*)</t>
  </si>
  <si>
    <t>AC221E00019*</t>
  </si>
  <si>
    <t xml:space="preserve"> P.S. GIORGIO (AC221E00019*)</t>
  </si>
  <si>
    <t>AC221E00023*</t>
  </si>
  <si>
    <t xml:space="preserve"> BORGO VALSUGANA (AC221E00023*)</t>
  </si>
  <si>
    <t>SCURELLE (AC221E00024*</t>
  </si>
  <si>
    <t>AC221E00027*</t>
  </si>
  <si>
    <t>GRIGNO (AC221E00027*)</t>
  </si>
  <si>
    <t>AC221E00028*</t>
  </si>
  <si>
    <t>CAMPITELLO (AC221E00028*)</t>
  </si>
  <si>
    <t>CALDONAZZO (AC221E00020)</t>
  </si>
  <si>
    <t>S.COLOMBANO (AC221E00017)</t>
  </si>
  <si>
    <t>S.MICHELE (AC221E00016)</t>
  </si>
  <si>
    <t>AIR ROTALIANA (AC083E00001)</t>
  </si>
  <si>
    <t>P.S.GIORGIO (AC221E00019*)</t>
  </si>
  <si>
    <t>AC221E000015*</t>
  </si>
  <si>
    <t>TN SUD (AC221E000015*)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</si>
</sst>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0.0"/>
      <color rgb="FF000000"/>
      <name val="Arial"/>
      <scheme val="minor"/>
    </font>
    <font>
      <b/>
      <sz val="11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color rgb="FF000000"/>
      <name val="Arial"/>
      <scheme val="minor"/>
    </font>
    <font>
      <u/>
      <color rgb="FF000000"/>
    </font>
    <font>
      <sz val="14.0"/>
      <color rgb="FF1C2024"/>
      <name val="&quot;Titillium Web&quot;"/>
    </font>
    <font>
      <color rgb="FF222222"/>
      <name val="Arial"/>
    </font>
    <font>
      <color theme="1"/>
      <name val="Arial"/>
    </font>
    <font>
      <u/>
      <color rgb="FF0000FF"/>
    </font>
    <font>
      <color theme="1"/>
      <name val="Liberation Serif"/>
    </font>
    <font>
      <u/>
      <color rgb="FF0000FF"/>
      <name val="Liberation Serif"/>
    </font>
    <font>
      <sz val="10.0"/>
      <color rgb="FF000000"/>
      <name val="Arial"/>
    </font>
    <font>
      <b/>
      <color rgb="FF000000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EEEEEE"/>
        <bgColor rgb="FFEEEEEE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0" fillId="0" fontId="1" numFmtId="0" xfId="0" applyAlignment="1" applyFont="1">
      <alignment readingOrder="0" shrinkToFit="0" wrapText="1"/>
    </xf>
    <xf borderId="0" fillId="0" fontId="2" numFmtId="0" xfId="0" applyAlignment="1" applyFont="1">
      <alignment readingOrder="0" shrinkToFit="0" wrapText="1"/>
    </xf>
    <xf borderId="0" fillId="0" fontId="3" numFmtId="0" xfId="0" applyAlignment="1" applyFont="1">
      <alignment readingOrder="0"/>
    </xf>
    <xf borderId="0" fillId="0" fontId="3" numFmtId="0" xfId="0" applyFont="1"/>
    <xf borderId="0" fillId="0" fontId="4" numFmtId="0" xfId="0" applyAlignment="1" applyFont="1">
      <alignment readingOrder="0"/>
    </xf>
    <xf quotePrefix="1" borderId="0" fillId="0" fontId="3" numFmtId="0" xfId="0" applyAlignment="1" applyFont="1">
      <alignment readingOrder="0"/>
    </xf>
    <xf borderId="0" fillId="0" fontId="3" numFmtId="9" xfId="0" applyFont="1" applyNumberFormat="1"/>
    <xf borderId="0" fillId="0" fontId="5" numFmtId="0" xfId="0" applyAlignment="1" applyFont="1">
      <alignment readingOrder="0"/>
    </xf>
    <xf borderId="0" fillId="2" fontId="6" numFmtId="0" xfId="0" applyAlignment="1" applyFill="1" applyFont="1">
      <alignment horizontal="left" vertical="top"/>
    </xf>
    <xf borderId="0" fillId="0" fontId="6" numFmtId="0" xfId="0" applyFont="1"/>
    <xf borderId="0" fillId="0" fontId="3" numFmtId="0" xfId="0" applyAlignment="1" applyFont="1">
      <alignment readingOrder="0" shrinkToFit="0" wrapText="1"/>
    </xf>
    <xf borderId="0" fillId="3" fontId="7" numFmtId="0" xfId="0" applyAlignment="1" applyFill="1" applyFont="1">
      <alignment readingOrder="0"/>
    </xf>
    <xf borderId="0" fillId="0" fontId="4" numFmtId="0" xfId="0" applyFont="1"/>
    <xf borderId="0" fillId="0" fontId="2" numFmtId="0" xfId="0" applyAlignment="1" applyFont="1">
      <alignment horizontal="left" vertical="center"/>
    </xf>
    <xf borderId="0" fillId="0" fontId="2" numFmtId="0" xfId="0" applyAlignment="1" applyFont="1">
      <alignment horizontal="left" readingOrder="0" vertical="center"/>
    </xf>
    <xf borderId="0" fillId="0" fontId="2" numFmtId="0" xfId="0" applyAlignment="1" applyFont="1">
      <alignment readingOrder="0"/>
    </xf>
    <xf borderId="0" fillId="0" fontId="2" numFmtId="0" xfId="0" applyFont="1"/>
    <xf borderId="0" fillId="0" fontId="3" numFmtId="0" xfId="0" applyAlignment="1" applyFont="1">
      <alignment horizontal="left" readingOrder="0" vertical="center"/>
    </xf>
    <xf borderId="0" fillId="0" fontId="3" numFmtId="0" xfId="0" applyAlignment="1" applyFont="1">
      <alignment horizontal="left" vertical="center"/>
    </xf>
    <xf borderId="0" fillId="0" fontId="8" numFmtId="0" xfId="0" applyAlignment="1" applyFont="1">
      <alignment horizontal="left" readingOrder="0"/>
    </xf>
    <xf borderId="0" fillId="0" fontId="9" numFmtId="0" xfId="0" applyAlignment="1" applyFont="1">
      <alignment readingOrder="0"/>
    </xf>
    <xf borderId="0" fillId="0" fontId="10" numFmtId="0" xfId="0" applyAlignment="1" applyFont="1">
      <alignment horizontal="left" readingOrder="0"/>
    </xf>
    <xf borderId="0" fillId="0" fontId="3" numFmtId="0" xfId="0" applyAlignment="1" applyFont="1">
      <alignment horizontal="left" shrinkToFit="0" vertical="center" wrapText="1"/>
    </xf>
    <xf borderId="0" fillId="0" fontId="11" numFmtId="0" xfId="0" applyAlignment="1" applyFont="1">
      <alignment horizontal="left" readingOrder="0"/>
    </xf>
    <xf borderId="0" fillId="0" fontId="3" numFmtId="0" xfId="0" applyAlignment="1" applyFont="1">
      <alignment readingOrder="0" vertical="center"/>
    </xf>
    <xf borderId="0" fillId="0" fontId="3" numFmtId="0" xfId="0" applyAlignment="1" applyFont="1">
      <alignment vertical="center"/>
    </xf>
    <xf borderId="0" fillId="0" fontId="3" numFmtId="9" xfId="0" applyAlignment="1" applyFont="1" applyNumberFormat="1">
      <alignment horizontal="left" readingOrder="0" vertical="center"/>
    </xf>
    <xf borderId="0" fillId="0" fontId="4" numFmtId="0" xfId="0" applyAlignment="1" applyFont="1">
      <alignment readingOrder="0" vertical="center"/>
    </xf>
    <xf borderId="0" fillId="0" fontId="4" numFmtId="0" xfId="0" applyAlignment="1" applyFont="1">
      <alignment horizontal="left" readingOrder="0" vertical="center"/>
    </xf>
    <xf borderId="0" fillId="0" fontId="4" numFmtId="0" xfId="0" applyAlignment="1" applyFont="1">
      <alignment horizontal="left" vertical="center"/>
    </xf>
    <xf borderId="0" fillId="0" fontId="4" numFmtId="0" xfId="0" applyAlignment="1" applyFont="1">
      <alignment vertical="center"/>
    </xf>
    <xf borderId="0" fillId="0" fontId="12" numFmtId="0" xfId="0" applyAlignment="1" applyFont="1">
      <alignment readingOrder="0" shrinkToFit="0" vertical="bottom" wrapText="0"/>
    </xf>
    <xf borderId="0" fillId="0" fontId="13" numFmtId="0" xfId="0" applyAlignment="1" applyFont="1">
      <alignment readingOrder="0"/>
    </xf>
    <xf borderId="0" fillId="0" fontId="3" numFmtId="0" xfId="0" applyAlignment="1" applyFont="1">
      <alignment horizontal="left" readingOrder="0"/>
    </xf>
    <xf borderId="0" fillId="0" fontId="3" numFmtId="0" xfId="0" applyAlignment="1" applyFont="1">
      <alignment horizontal="left"/>
    </xf>
    <xf borderId="0" fillId="0" fontId="1" numFmtId="0" xfId="0" applyAlignment="1" applyFont="1">
      <alignment vertical="center"/>
    </xf>
    <xf borderId="0" fillId="0" fontId="1" numFmtId="0" xfId="0" applyFont="1"/>
  </cellXfs>
  <cellStyles count="1">
    <cellStyle xfId="0" name="Normal" builtinId="0"/>
  </cellStyles>
  <dxfs count="3">
    <dxf>
      <font/>
      <fill>
        <patternFill patternType="solid">
          <fgColor rgb="FFEA9999"/>
          <bgColor rgb="FFEA9999"/>
        </patternFill>
      </fill>
      <border/>
    </dxf>
    <dxf>
      <font>
        <color rgb="FFFF0000"/>
      </font>
      <fill>
        <patternFill patternType="none"/>
      </fill>
      <border/>
    </dxf>
    <dxf>
      <font/>
      <fill>
        <patternFill patternType="solid">
          <fgColor rgb="FFF4CCCC"/>
          <bgColor rgb="FFF4CCCC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10" Type="http://schemas.openxmlformats.org/officeDocument/2006/relationships/worksheet" Target="worksheets/sheet6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cer.to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info@cercar.info" TargetMode="External"/><Relationship Id="rId2" Type="http://schemas.openxmlformats.org/officeDocument/2006/relationships/hyperlink" Target="mailto:info@eurekaitalia.eu" TargetMode="External"/><Relationship Id="rId3" Type="http://schemas.openxmlformats.org/officeDocument/2006/relationships/hyperlink" Target="mailto:cer@nosenergia.it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://cer.to/" TargetMode="External"/><Relationship Id="rId2" Type="http://schemas.openxmlformats.org/officeDocument/2006/relationships/hyperlink" Target="http://cer.to/" TargetMode="External"/><Relationship Id="rId3" Type="http://schemas.openxmlformats.org/officeDocument/2006/relationships/hyperlink" Target="http://cer.to/" TargetMode="External"/><Relationship Id="rId4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</sheetPr>
  <sheetViews>
    <sheetView workbookViewId="0">
      <pane xSplit="3.0" ySplit="1.0" topLeftCell="D2" activePane="bottomRight" state="frozen"/>
      <selection activeCell="D1" sqref="D1" pane="topRight"/>
      <selection activeCell="A2" sqref="A2" pane="bottomLeft"/>
      <selection activeCell="D2" sqref="D2" pane="bottomRight"/>
    </sheetView>
  </sheetViews>
  <sheetFormatPr customHeight="1" defaultColWidth="12.63" defaultRowHeight="15.75"/>
  <cols>
    <col customWidth="1" min="1" max="1" width="5.25"/>
    <col customWidth="1" min="2" max="2" width="14.0"/>
    <col customWidth="1" min="3" max="3" width="31.75"/>
    <col customWidth="1" min="8" max="8" width="15.5"/>
    <col customWidth="1" min="10" max="10" width="30.13"/>
  </cols>
  <sheetData>
    <row r="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>
      <c r="A2" s="4">
        <v>1.0</v>
      </c>
      <c r="B2" s="5" t="str">
        <f t="shared" ref="B2:B51" si="1">IF(N2&lt;50%,"no","sì")</f>
        <v>sì</v>
      </c>
      <c r="C2" s="6" t="s">
        <v>12</v>
      </c>
      <c r="D2" s="4" t="s">
        <v>13</v>
      </c>
      <c r="E2" s="4" t="s">
        <v>14</v>
      </c>
      <c r="F2" s="4" t="s">
        <v>14</v>
      </c>
      <c r="G2" s="4" t="s">
        <v>14</v>
      </c>
      <c r="H2" s="4">
        <v>93.0</v>
      </c>
      <c r="I2" s="4">
        <v>215.0</v>
      </c>
      <c r="J2" s="4" t="s">
        <v>15</v>
      </c>
      <c r="K2" s="4" t="s">
        <v>14</v>
      </c>
      <c r="L2" s="4" t="s">
        <v>14</v>
      </c>
      <c r="M2" s="7" t="s">
        <v>16</v>
      </c>
      <c r="N2" s="8">
        <f t="shared" ref="N2:N51" si="2">(9-COUNTBLANK(D2:L2))/9</f>
        <v>1</v>
      </c>
    </row>
    <row r="3">
      <c r="A3" s="4">
        <v>2.0</v>
      </c>
      <c r="B3" s="5" t="str">
        <f t="shared" si="1"/>
        <v>sì</v>
      </c>
      <c r="C3" s="6" t="s">
        <v>17</v>
      </c>
      <c r="D3" s="4" t="s">
        <v>13</v>
      </c>
      <c r="E3" s="4" t="s">
        <v>14</v>
      </c>
      <c r="F3" s="4" t="s">
        <v>14</v>
      </c>
      <c r="G3" s="4" t="s">
        <v>14</v>
      </c>
      <c r="H3" s="5"/>
      <c r="I3" s="5"/>
      <c r="J3" s="4" t="s">
        <v>18</v>
      </c>
      <c r="K3" s="4" t="s">
        <v>14</v>
      </c>
      <c r="L3" s="5"/>
      <c r="N3" s="8">
        <f t="shared" si="2"/>
        <v>0.6666666667</v>
      </c>
    </row>
    <row r="4">
      <c r="A4" s="4">
        <v>3.0</v>
      </c>
      <c r="B4" s="5" t="str">
        <f t="shared" si="1"/>
        <v>sì</v>
      </c>
      <c r="C4" s="6" t="s">
        <v>19</v>
      </c>
      <c r="D4" s="4" t="s">
        <v>13</v>
      </c>
      <c r="E4" s="4" t="s">
        <v>14</v>
      </c>
      <c r="F4" s="4" t="s">
        <v>14</v>
      </c>
      <c r="G4" s="4" t="s">
        <v>14</v>
      </c>
      <c r="H4" s="4">
        <v>1400.0</v>
      </c>
      <c r="I4" s="4">
        <v>340.0</v>
      </c>
      <c r="J4" s="4" t="s">
        <v>20</v>
      </c>
      <c r="K4" s="4" t="s">
        <v>14</v>
      </c>
      <c r="L4" s="4" t="s">
        <v>14</v>
      </c>
      <c r="M4" s="7" t="s">
        <v>21</v>
      </c>
      <c r="N4" s="8">
        <f t="shared" si="2"/>
        <v>1</v>
      </c>
    </row>
    <row r="5">
      <c r="A5" s="4">
        <v>4.0</v>
      </c>
      <c r="B5" s="5" t="str">
        <f t="shared" si="1"/>
        <v>sì</v>
      </c>
      <c r="C5" s="9" t="s">
        <v>22</v>
      </c>
      <c r="D5" s="4" t="s">
        <v>13</v>
      </c>
      <c r="E5" s="4" t="s">
        <v>14</v>
      </c>
      <c r="F5" s="4" t="s">
        <v>14</v>
      </c>
      <c r="G5" s="4" t="s">
        <v>14</v>
      </c>
      <c r="H5" s="4">
        <v>1500.0</v>
      </c>
      <c r="I5" s="4">
        <v>90.0</v>
      </c>
      <c r="J5" s="4" t="s">
        <v>23</v>
      </c>
      <c r="K5" s="4" t="s">
        <v>14</v>
      </c>
      <c r="L5" s="4" t="s">
        <v>14</v>
      </c>
      <c r="N5" s="8">
        <f t="shared" si="2"/>
        <v>1</v>
      </c>
    </row>
    <row r="6">
      <c r="A6" s="4">
        <v>5.0</v>
      </c>
      <c r="B6" s="5" t="str">
        <f t="shared" si="1"/>
        <v>no</v>
      </c>
      <c r="C6" s="6" t="s">
        <v>24</v>
      </c>
      <c r="D6" s="5"/>
      <c r="E6" s="5"/>
      <c r="F6" s="5"/>
      <c r="G6" s="5"/>
      <c r="H6" s="5"/>
      <c r="I6" s="5"/>
      <c r="J6" s="4" t="s">
        <v>25</v>
      </c>
      <c r="K6" s="4" t="s">
        <v>14</v>
      </c>
      <c r="L6" s="5"/>
      <c r="N6" s="8">
        <f t="shared" si="2"/>
        <v>0.2222222222</v>
      </c>
    </row>
    <row r="7">
      <c r="A7" s="4">
        <v>6.0</v>
      </c>
      <c r="B7" s="5" t="str">
        <f t="shared" si="1"/>
        <v>sì</v>
      </c>
      <c r="C7" s="6" t="s">
        <v>26</v>
      </c>
      <c r="D7" s="4" t="s">
        <v>27</v>
      </c>
      <c r="E7" s="5"/>
      <c r="F7" s="5"/>
      <c r="G7" s="5"/>
      <c r="H7" s="4">
        <v>380.0</v>
      </c>
      <c r="I7" s="4">
        <v>120.0</v>
      </c>
      <c r="J7" s="4" t="s">
        <v>28</v>
      </c>
      <c r="K7" s="4" t="s">
        <v>14</v>
      </c>
      <c r="L7" s="5"/>
      <c r="N7" s="8">
        <f t="shared" si="2"/>
        <v>0.5555555556</v>
      </c>
    </row>
    <row r="8">
      <c r="A8" s="4">
        <v>7.0</v>
      </c>
      <c r="B8" s="5" t="str">
        <f t="shared" si="1"/>
        <v>no</v>
      </c>
      <c r="C8" s="6" t="s">
        <v>29</v>
      </c>
      <c r="D8" s="4" t="s">
        <v>27</v>
      </c>
      <c r="E8" s="5"/>
      <c r="F8" s="5"/>
      <c r="G8" s="5"/>
      <c r="H8" s="5"/>
      <c r="I8" s="5"/>
      <c r="J8" s="4" t="s">
        <v>30</v>
      </c>
      <c r="K8" s="4" t="s">
        <v>14</v>
      </c>
      <c r="L8" s="5"/>
      <c r="N8" s="8">
        <f t="shared" si="2"/>
        <v>0.3333333333</v>
      </c>
    </row>
    <row r="9">
      <c r="A9" s="4">
        <v>8.0</v>
      </c>
      <c r="B9" s="5" t="str">
        <f t="shared" si="1"/>
        <v>sì</v>
      </c>
      <c r="C9" s="6" t="s">
        <v>31</v>
      </c>
      <c r="D9" s="4" t="s">
        <v>13</v>
      </c>
      <c r="E9" s="4" t="s">
        <v>14</v>
      </c>
      <c r="F9" s="4" t="s">
        <v>14</v>
      </c>
      <c r="G9" s="4" t="s">
        <v>14</v>
      </c>
      <c r="H9" s="4">
        <v>358.0</v>
      </c>
      <c r="I9" s="4">
        <v>31.0</v>
      </c>
      <c r="J9" s="4" t="s">
        <v>32</v>
      </c>
      <c r="K9" s="4" t="s">
        <v>14</v>
      </c>
      <c r="L9" s="4" t="s">
        <v>14</v>
      </c>
      <c r="N9" s="8">
        <f t="shared" si="2"/>
        <v>1</v>
      </c>
    </row>
    <row r="10">
      <c r="A10" s="4">
        <v>9.0</v>
      </c>
      <c r="B10" s="5" t="str">
        <f t="shared" si="1"/>
        <v>sì</v>
      </c>
      <c r="C10" s="6" t="s">
        <v>33</v>
      </c>
      <c r="D10" s="4" t="s">
        <v>27</v>
      </c>
      <c r="E10" s="4" t="s">
        <v>14</v>
      </c>
      <c r="F10" s="4" t="s">
        <v>14</v>
      </c>
      <c r="G10" s="4" t="s">
        <v>14</v>
      </c>
      <c r="H10" s="4">
        <v>20.0</v>
      </c>
      <c r="I10" s="5"/>
      <c r="J10" s="4" t="s">
        <v>34</v>
      </c>
      <c r="K10" s="4" t="s">
        <v>14</v>
      </c>
      <c r="L10" s="4" t="s">
        <v>14</v>
      </c>
      <c r="N10" s="8">
        <f t="shared" si="2"/>
        <v>0.8888888889</v>
      </c>
    </row>
    <row r="11">
      <c r="A11" s="4">
        <v>10.0</v>
      </c>
      <c r="B11" s="5" t="str">
        <f t="shared" si="1"/>
        <v>sì</v>
      </c>
      <c r="C11" s="6" t="s">
        <v>35</v>
      </c>
      <c r="D11" s="4" t="s">
        <v>27</v>
      </c>
      <c r="E11" s="4" t="s">
        <v>14</v>
      </c>
      <c r="F11" s="4" t="s">
        <v>14</v>
      </c>
      <c r="G11" s="4" t="s">
        <v>14</v>
      </c>
      <c r="H11" s="4">
        <v>18.56</v>
      </c>
      <c r="I11" s="4">
        <v>25.0</v>
      </c>
      <c r="J11" s="4" t="s">
        <v>36</v>
      </c>
      <c r="K11" s="4" t="s">
        <v>14</v>
      </c>
      <c r="L11" s="5"/>
      <c r="M11" s="7" t="s">
        <v>37</v>
      </c>
      <c r="N11" s="8">
        <f t="shared" si="2"/>
        <v>0.8888888889</v>
      </c>
    </row>
    <row r="12">
      <c r="A12" s="4">
        <v>11.0</v>
      </c>
      <c r="B12" s="5" t="str">
        <f t="shared" si="1"/>
        <v>sì</v>
      </c>
      <c r="C12" s="6" t="s">
        <v>38</v>
      </c>
      <c r="D12" s="4" t="s">
        <v>13</v>
      </c>
      <c r="E12" s="4" t="s">
        <v>14</v>
      </c>
      <c r="F12" s="4" t="s">
        <v>14</v>
      </c>
      <c r="G12" s="4" t="s">
        <v>14</v>
      </c>
      <c r="H12" s="4">
        <v>6.0</v>
      </c>
      <c r="I12" s="4">
        <v>3.0</v>
      </c>
      <c r="J12" s="4" t="s">
        <v>39</v>
      </c>
      <c r="K12" s="4" t="s">
        <v>14</v>
      </c>
      <c r="L12" s="4" t="s">
        <v>14</v>
      </c>
      <c r="N12" s="8">
        <f t="shared" si="2"/>
        <v>1</v>
      </c>
    </row>
    <row r="13">
      <c r="A13" s="4">
        <v>12.0</v>
      </c>
      <c r="B13" s="5" t="str">
        <f t="shared" si="1"/>
        <v>no</v>
      </c>
      <c r="C13" s="6" t="s">
        <v>40</v>
      </c>
      <c r="D13" s="4" t="s">
        <v>27</v>
      </c>
      <c r="E13" s="5"/>
      <c r="F13" s="4" t="s">
        <v>14</v>
      </c>
      <c r="G13" s="5"/>
      <c r="H13" s="5"/>
      <c r="I13" s="5"/>
      <c r="J13" s="4" t="s">
        <v>32</v>
      </c>
      <c r="K13" s="4" t="s">
        <v>14</v>
      </c>
      <c r="L13" s="5"/>
      <c r="N13" s="8">
        <f t="shared" si="2"/>
        <v>0.4444444444</v>
      </c>
    </row>
    <row r="14">
      <c r="A14" s="4">
        <v>13.0</v>
      </c>
      <c r="B14" s="5" t="str">
        <f t="shared" si="1"/>
        <v>sì</v>
      </c>
      <c r="C14" s="6" t="s">
        <v>41</v>
      </c>
      <c r="D14" s="4" t="s">
        <v>27</v>
      </c>
      <c r="E14" s="4" t="s">
        <v>14</v>
      </c>
      <c r="F14" s="4" t="s">
        <v>14</v>
      </c>
      <c r="G14" s="4" t="s">
        <v>14</v>
      </c>
      <c r="H14" s="4">
        <v>35.0</v>
      </c>
      <c r="I14" s="4">
        <v>62.0</v>
      </c>
      <c r="J14" s="4" t="s">
        <v>42</v>
      </c>
      <c r="K14" s="4" t="s">
        <v>14</v>
      </c>
      <c r="L14" s="4" t="s">
        <v>14</v>
      </c>
      <c r="N14" s="8">
        <f t="shared" si="2"/>
        <v>1</v>
      </c>
    </row>
    <row r="15">
      <c r="A15" s="4">
        <v>14.0</v>
      </c>
      <c r="B15" s="5" t="str">
        <f t="shared" si="1"/>
        <v>sì</v>
      </c>
      <c r="C15" s="6" t="s">
        <v>43</v>
      </c>
      <c r="D15" s="4" t="s">
        <v>27</v>
      </c>
      <c r="E15" s="5"/>
      <c r="F15" s="4" t="s">
        <v>14</v>
      </c>
      <c r="G15" s="4" t="s">
        <v>14</v>
      </c>
      <c r="H15" s="4">
        <v>74.0</v>
      </c>
      <c r="I15" s="4">
        <v>58.0</v>
      </c>
      <c r="J15" s="4" t="s">
        <v>44</v>
      </c>
      <c r="K15" s="4" t="s">
        <v>14</v>
      </c>
      <c r="L15" s="4" t="s">
        <v>14</v>
      </c>
      <c r="N15" s="8">
        <f t="shared" si="2"/>
        <v>0.8888888889</v>
      </c>
    </row>
    <row r="16">
      <c r="A16" s="4">
        <v>15.0</v>
      </c>
      <c r="B16" s="5" t="str">
        <f t="shared" si="1"/>
        <v>sì</v>
      </c>
      <c r="C16" s="6" t="s">
        <v>45</v>
      </c>
      <c r="D16" s="4" t="s">
        <v>27</v>
      </c>
      <c r="E16" s="5"/>
      <c r="F16" s="4" t="s">
        <v>14</v>
      </c>
      <c r="G16" s="4" t="s">
        <v>14</v>
      </c>
      <c r="H16" s="5"/>
      <c r="I16" s="5"/>
      <c r="J16" s="4" t="s">
        <v>44</v>
      </c>
      <c r="K16" s="4" t="s">
        <v>14</v>
      </c>
      <c r="L16" s="4" t="s">
        <v>14</v>
      </c>
      <c r="N16" s="8">
        <f t="shared" si="2"/>
        <v>0.6666666667</v>
      </c>
    </row>
    <row r="17">
      <c r="A17" s="4">
        <v>16.0</v>
      </c>
      <c r="B17" s="5" t="str">
        <f t="shared" si="1"/>
        <v>sì</v>
      </c>
      <c r="C17" s="6" t="s">
        <v>46</v>
      </c>
      <c r="D17" s="4" t="s">
        <v>27</v>
      </c>
      <c r="E17" s="4" t="s">
        <v>14</v>
      </c>
      <c r="F17" s="4" t="s">
        <v>14</v>
      </c>
      <c r="G17" s="4" t="s">
        <v>14</v>
      </c>
      <c r="H17" s="4">
        <v>80.0</v>
      </c>
      <c r="I17" s="4">
        <v>36.0</v>
      </c>
      <c r="J17" s="4" t="s">
        <v>47</v>
      </c>
      <c r="K17" s="4" t="s">
        <v>14</v>
      </c>
      <c r="L17" s="5"/>
      <c r="N17" s="8">
        <f t="shared" si="2"/>
        <v>0.8888888889</v>
      </c>
    </row>
    <row r="18">
      <c r="A18" s="4">
        <v>17.0</v>
      </c>
      <c r="B18" s="5" t="str">
        <f t="shared" si="1"/>
        <v>no</v>
      </c>
      <c r="C18" s="6" t="s">
        <v>48</v>
      </c>
      <c r="D18" s="4"/>
      <c r="E18" s="4"/>
      <c r="F18" s="4"/>
      <c r="G18" s="4"/>
      <c r="H18" s="4"/>
      <c r="I18" s="4"/>
      <c r="J18" s="4" t="s">
        <v>49</v>
      </c>
      <c r="K18" s="4"/>
      <c r="L18" s="5"/>
      <c r="N18" s="8">
        <f t="shared" si="2"/>
        <v>0.1111111111</v>
      </c>
    </row>
    <row r="19">
      <c r="A19" s="4">
        <v>18.0</v>
      </c>
      <c r="B19" s="5" t="str">
        <f t="shared" si="1"/>
        <v>no</v>
      </c>
      <c r="C19" s="6" t="s">
        <v>50</v>
      </c>
      <c r="D19" s="4"/>
      <c r="E19" s="4"/>
      <c r="F19" s="4"/>
      <c r="G19" s="4"/>
      <c r="H19" s="4">
        <v>8.0</v>
      </c>
      <c r="I19" s="4">
        <v>3.0</v>
      </c>
      <c r="J19" s="4" t="s">
        <v>51</v>
      </c>
      <c r="K19" s="10"/>
      <c r="L19" s="5"/>
      <c r="M19" s="7" t="s">
        <v>52</v>
      </c>
      <c r="N19" s="8">
        <f t="shared" si="2"/>
        <v>0.3333333333</v>
      </c>
    </row>
    <row r="20">
      <c r="A20" s="4">
        <v>19.0</v>
      </c>
      <c r="B20" s="5" t="str">
        <f t="shared" si="1"/>
        <v>no</v>
      </c>
      <c r="C20" s="6" t="s">
        <v>53</v>
      </c>
      <c r="D20" s="4" t="s">
        <v>27</v>
      </c>
      <c r="E20" s="4"/>
      <c r="F20" s="4"/>
      <c r="G20" s="4"/>
      <c r="H20" s="4"/>
      <c r="I20" s="4"/>
      <c r="J20" s="11"/>
      <c r="K20" s="4"/>
      <c r="L20" s="5"/>
      <c r="N20" s="8">
        <f t="shared" si="2"/>
        <v>0.1111111111</v>
      </c>
    </row>
    <row r="21">
      <c r="A21" s="4">
        <v>20.0</v>
      </c>
      <c r="B21" s="5" t="str">
        <f t="shared" si="1"/>
        <v>sì</v>
      </c>
      <c r="C21" s="6" t="s">
        <v>54</v>
      </c>
      <c r="D21" s="4" t="s">
        <v>13</v>
      </c>
      <c r="E21" s="4" t="s">
        <v>14</v>
      </c>
      <c r="F21" s="4" t="s">
        <v>14</v>
      </c>
      <c r="G21" s="4" t="s">
        <v>14</v>
      </c>
      <c r="H21" s="4">
        <v>1011.0</v>
      </c>
      <c r="I21" s="4">
        <v>84.0</v>
      </c>
      <c r="J21" s="4" t="s">
        <v>55</v>
      </c>
      <c r="K21" s="4" t="s">
        <v>14</v>
      </c>
      <c r="L21" s="5"/>
      <c r="N21" s="8">
        <f t="shared" si="2"/>
        <v>0.8888888889</v>
      </c>
    </row>
    <row r="22">
      <c r="A22" s="4">
        <v>21.0</v>
      </c>
      <c r="B22" s="5" t="str">
        <f t="shared" si="1"/>
        <v>sì</v>
      </c>
      <c r="C22" s="6" t="s">
        <v>56</v>
      </c>
      <c r="D22" s="4" t="s">
        <v>13</v>
      </c>
      <c r="E22" s="4" t="s">
        <v>14</v>
      </c>
      <c r="F22" s="4" t="s">
        <v>14</v>
      </c>
      <c r="G22" s="4" t="s">
        <v>14</v>
      </c>
      <c r="H22" s="4">
        <v>300.0</v>
      </c>
      <c r="I22" s="4">
        <v>10.0</v>
      </c>
      <c r="J22" s="4" t="s">
        <v>57</v>
      </c>
      <c r="K22" s="4" t="s">
        <v>14</v>
      </c>
      <c r="L22" s="5"/>
      <c r="N22" s="8">
        <f t="shared" si="2"/>
        <v>0.8888888889</v>
      </c>
    </row>
    <row r="23">
      <c r="A23" s="4">
        <v>22.0</v>
      </c>
      <c r="B23" s="5" t="str">
        <f t="shared" si="1"/>
        <v>sì</v>
      </c>
      <c r="C23" s="6" t="s">
        <v>58</v>
      </c>
      <c r="D23" s="4" t="s">
        <v>13</v>
      </c>
      <c r="E23" s="4" t="s">
        <v>14</v>
      </c>
      <c r="F23" s="4" t="s">
        <v>14</v>
      </c>
      <c r="G23" s="4" t="s">
        <v>14</v>
      </c>
      <c r="H23" s="5"/>
      <c r="I23" s="4">
        <v>11.0</v>
      </c>
      <c r="J23" s="4" t="s">
        <v>59</v>
      </c>
      <c r="K23" s="4" t="s">
        <v>14</v>
      </c>
      <c r="L23" s="5"/>
      <c r="N23" s="8">
        <f t="shared" si="2"/>
        <v>0.7777777778</v>
      </c>
    </row>
    <row r="24">
      <c r="A24" s="4">
        <v>23.0</v>
      </c>
      <c r="B24" s="5" t="str">
        <f t="shared" si="1"/>
        <v>sì</v>
      </c>
      <c r="C24" s="6" t="s">
        <v>60</v>
      </c>
      <c r="D24" s="4" t="s">
        <v>27</v>
      </c>
      <c r="E24" s="5"/>
      <c r="F24" s="5"/>
      <c r="G24" s="5"/>
      <c r="H24" s="4">
        <v>327.0</v>
      </c>
      <c r="I24" s="4">
        <v>10.0</v>
      </c>
      <c r="J24" s="4" t="s">
        <v>61</v>
      </c>
      <c r="K24" s="4" t="s">
        <v>14</v>
      </c>
      <c r="L24" s="5"/>
      <c r="N24" s="8">
        <f t="shared" si="2"/>
        <v>0.5555555556</v>
      </c>
    </row>
    <row r="25">
      <c r="A25" s="4">
        <v>24.0</v>
      </c>
      <c r="B25" s="5" t="str">
        <f t="shared" si="1"/>
        <v>sì</v>
      </c>
      <c r="C25" s="6" t="s">
        <v>62</v>
      </c>
      <c r="D25" s="4" t="s">
        <v>27</v>
      </c>
      <c r="E25" s="5"/>
      <c r="F25" s="5"/>
      <c r="G25" s="5"/>
      <c r="H25" s="4">
        <v>251.0</v>
      </c>
      <c r="I25" s="4">
        <v>8.0</v>
      </c>
      <c r="J25" s="4" t="s">
        <v>63</v>
      </c>
      <c r="K25" s="4" t="s">
        <v>14</v>
      </c>
      <c r="L25" s="5"/>
      <c r="N25" s="8">
        <f t="shared" si="2"/>
        <v>0.5555555556</v>
      </c>
    </row>
    <row r="26">
      <c r="A26" s="4">
        <v>25.0</v>
      </c>
      <c r="B26" s="5" t="str">
        <f t="shared" si="1"/>
        <v>no</v>
      </c>
      <c r="C26" s="6" t="s">
        <v>64</v>
      </c>
      <c r="D26" s="5"/>
      <c r="E26" s="5"/>
      <c r="F26" s="5"/>
      <c r="G26" s="5"/>
      <c r="H26" s="4">
        <v>52.0</v>
      </c>
      <c r="I26" s="4">
        <v>4.0</v>
      </c>
      <c r="J26" s="4" t="s">
        <v>65</v>
      </c>
      <c r="K26" s="5"/>
      <c r="L26" s="5"/>
      <c r="N26" s="8">
        <f t="shared" si="2"/>
        <v>0.3333333333</v>
      </c>
    </row>
    <row r="27">
      <c r="A27" s="4">
        <v>26.0</v>
      </c>
      <c r="B27" s="5" t="str">
        <f t="shared" si="1"/>
        <v>sì</v>
      </c>
      <c r="C27" s="6" t="s">
        <v>66</v>
      </c>
      <c r="D27" s="4" t="s">
        <v>13</v>
      </c>
      <c r="E27" s="4" t="s">
        <v>14</v>
      </c>
      <c r="F27" s="4" t="s">
        <v>14</v>
      </c>
      <c r="G27" s="4" t="s">
        <v>14</v>
      </c>
      <c r="H27" s="4">
        <f>86.6+4</f>
        <v>90.6</v>
      </c>
      <c r="I27" s="4">
        <f>3+2</f>
        <v>5</v>
      </c>
      <c r="J27" s="4" t="s">
        <v>67</v>
      </c>
      <c r="K27" s="4" t="s">
        <v>14</v>
      </c>
      <c r="L27" s="5"/>
      <c r="N27" s="8">
        <f t="shared" si="2"/>
        <v>0.8888888889</v>
      </c>
    </row>
    <row r="28">
      <c r="A28" s="4">
        <v>27.0</v>
      </c>
      <c r="B28" s="5" t="str">
        <f t="shared" si="1"/>
        <v>no</v>
      </c>
      <c r="C28" s="6" t="s">
        <v>68</v>
      </c>
      <c r="D28" s="4" t="s">
        <v>69</v>
      </c>
      <c r="E28" s="5"/>
      <c r="F28" s="5"/>
      <c r="G28" s="5"/>
      <c r="H28" s="5"/>
      <c r="I28" s="4">
        <v>5.0</v>
      </c>
      <c r="J28" s="12" t="s">
        <v>70</v>
      </c>
      <c r="K28" s="5"/>
      <c r="L28" s="5"/>
      <c r="N28" s="8">
        <f t="shared" si="2"/>
        <v>0.3333333333</v>
      </c>
    </row>
    <row r="29">
      <c r="A29" s="4">
        <v>28.0</v>
      </c>
      <c r="B29" s="5" t="str">
        <f t="shared" si="1"/>
        <v>no</v>
      </c>
      <c r="C29" s="13" t="s">
        <v>71</v>
      </c>
      <c r="D29" s="4" t="s">
        <v>13</v>
      </c>
      <c r="E29" s="5"/>
      <c r="F29" s="5"/>
      <c r="G29" s="5"/>
      <c r="H29" s="5">
        <f>10+6+7.6+3+3+4+11.6+3+8+38.55+7.12+3+2.23+13.8+3</f>
        <v>123.9</v>
      </c>
      <c r="I29" s="5">
        <f>3+4+5+2+2+2+6+2+3+9+2+2+1+6+2</f>
        <v>51</v>
      </c>
      <c r="J29" s="12" t="s">
        <v>72</v>
      </c>
      <c r="K29" s="5"/>
      <c r="L29" s="5"/>
      <c r="N29" s="8">
        <f t="shared" si="2"/>
        <v>0.4444444444</v>
      </c>
    </row>
    <row r="30">
      <c r="A30" s="4">
        <v>29.0</v>
      </c>
      <c r="B30" s="5" t="str">
        <f t="shared" si="1"/>
        <v>no</v>
      </c>
      <c r="C30" s="14"/>
      <c r="N30" s="8">
        <f t="shared" si="2"/>
        <v>0</v>
      </c>
    </row>
    <row r="31">
      <c r="A31" s="4">
        <v>30.0</v>
      </c>
      <c r="B31" s="5" t="str">
        <f t="shared" si="1"/>
        <v>no</v>
      </c>
      <c r="C31" s="14"/>
      <c r="N31" s="8">
        <f t="shared" si="2"/>
        <v>0</v>
      </c>
    </row>
    <row r="32">
      <c r="A32" s="4">
        <v>31.0</v>
      </c>
      <c r="B32" s="5" t="str">
        <f t="shared" si="1"/>
        <v>no</v>
      </c>
      <c r="C32" s="14"/>
      <c r="N32" s="8">
        <f t="shared" si="2"/>
        <v>0</v>
      </c>
    </row>
    <row r="33">
      <c r="A33" s="4">
        <v>32.0</v>
      </c>
      <c r="B33" s="5" t="str">
        <f t="shared" si="1"/>
        <v>no</v>
      </c>
      <c r="C33" s="14"/>
      <c r="N33" s="8">
        <f t="shared" si="2"/>
        <v>0</v>
      </c>
    </row>
    <row r="34">
      <c r="A34" s="4">
        <v>33.0</v>
      </c>
      <c r="B34" s="5" t="str">
        <f t="shared" si="1"/>
        <v>no</v>
      </c>
      <c r="C34" s="14"/>
      <c r="N34" s="8">
        <f t="shared" si="2"/>
        <v>0</v>
      </c>
    </row>
    <row r="35">
      <c r="A35" s="4">
        <v>34.0</v>
      </c>
      <c r="B35" s="5" t="str">
        <f t="shared" si="1"/>
        <v>no</v>
      </c>
      <c r="C35" s="14"/>
      <c r="N35" s="8">
        <f t="shared" si="2"/>
        <v>0</v>
      </c>
    </row>
    <row r="36">
      <c r="A36" s="4">
        <v>35.0</v>
      </c>
      <c r="B36" s="5" t="str">
        <f t="shared" si="1"/>
        <v>no</v>
      </c>
      <c r="C36" s="14"/>
      <c r="N36" s="8">
        <f t="shared" si="2"/>
        <v>0</v>
      </c>
    </row>
    <row r="37">
      <c r="A37" s="4">
        <v>36.0</v>
      </c>
      <c r="B37" s="5" t="str">
        <f t="shared" si="1"/>
        <v>no</v>
      </c>
      <c r="C37" s="14"/>
      <c r="N37" s="8">
        <f t="shared" si="2"/>
        <v>0</v>
      </c>
    </row>
    <row r="38">
      <c r="A38" s="4">
        <v>37.0</v>
      </c>
      <c r="B38" s="5" t="str">
        <f t="shared" si="1"/>
        <v>no</v>
      </c>
      <c r="C38" s="14"/>
      <c r="N38" s="8">
        <f t="shared" si="2"/>
        <v>0</v>
      </c>
    </row>
    <row r="39">
      <c r="A39" s="4">
        <v>38.0</v>
      </c>
      <c r="B39" s="5" t="str">
        <f t="shared" si="1"/>
        <v>no</v>
      </c>
      <c r="C39" s="14"/>
      <c r="N39" s="8">
        <f t="shared" si="2"/>
        <v>0</v>
      </c>
    </row>
    <row r="40">
      <c r="A40" s="4">
        <v>39.0</v>
      </c>
      <c r="B40" s="5" t="str">
        <f t="shared" si="1"/>
        <v>no</v>
      </c>
      <c r="C40" s="14"/>
      <c r="N40" s="8">
        <f t="shared" si="2"/>
        <v>0</v>
      </c>
    </row>
    <row r="41">
      <c r="A41" s="4">
        <v>40.0</v>
      </c>
      <c r="B41" s="5" t="str">
        <f t="shared" si="1"/>
        <v>no</v>
      </c>
      <c r="C41" s="14"/>
      <c r="N41" s="8">
        <f t="shared" si="2"/>
        <v>0</v>
      </c>
    </row>
    <row r="42">
      <c r="A42" s="4">
        <v>41.0</v>
      </c>
      <c r="B42" s="5" t="str">
        <f t="shared" si="1"/>
        <v>no</v>
      </c>
      <c r="C42" s="14"/>
      <c r="N42" s="8">
        <f t="shared" si="2"/>
        <v>0</v>
      </c>
    </row>
    <row r="43">
      <c r="A43" s="4">
        <v>42.0</v>
      </c>
      <c r="B43" s="5" t="str">
        <f t="shared" si="1"/>
        <v>no</v>
      </c>
      <c r="C43" s="14"/>
      <c r="N43" s="8">
        <f t="shared" si="2"/>
        <v>0</v>
      </c>
    </row>
    <row r="44">
      <c r="A44" s="4">
        <v>43.0</v>
      </c>
      <c r="B44" s="5" t="str">
        <f t="shared" si="1"/>
        <v>no</v>
      </c>
      <c r="C44" s="14"/>
      <c r="N44" s="8">
        <f t="shared" si="2"/>
        <v>0</v>
      </c>
    </row>
    <row r="45">
      <c r="A45" s="4">
        <v>44.0</v>
      </c>
      <c r="B45" s="5" t="str">
        <f t="shared" si="1"/>
        <v>no</v>
      </c>
      <c r="C45" s="14"/>
      <c r="N45" s="8">
        <f t="shared" si="2"/>
        <v>0</v>
      </c>
    </row>
    <row r="46">
      <c r="A46" s="4">
        <v>45.0</v>
      </c>
      <c r="B46" s="5" t="str">
        <f t="shared" si="1"/>
        <v>no</v>
      </c>
      <c r="C46" s="14"/>
      <c r="N46" s="8">
        <f t="shared" si="2"/>
        <v>0</v>
      </c>
    </row>
    <row r="47">
      <c r="A47" s="4">
        <v>46.0</v>
      </c>
      <c r="B47" s="5" t="str">
        <f t="shared" si="1"/>
        <v>no</v>
      </c>
      <c r="C47" s="14"/>
      <c r="N47" s="8">
        <f t="shared" si="2"/>
        <v>0</v>
      </c>
    </row>
    <row r="48">
      <c r="A48" s="4">
        <v>47.0</v>
      </c>
      <c r="B48" s="5" t="str">
        <f t="shared" si="1"/>
        <v>no</v>
      </c>
      <c r="C48" s="14"/>
      <c r="N48" s="8">
        <f t="shared" si="2"/>
        <v>0</v>
      </c>
    </row>
    <row r="49">
      <c r="A49" s="4">
        <v>48.0</v>
      </c>
      <c r="B49" s="5" t="str">
        <f t="shared" si="1"/>
        <v>no</v>
      </c>
      <c r="C49" s="14"/>
      <c r="N49" s="8">
        <f t="shared" si="2"/>
        <v>0</v>
      </c>
    </row>
    <row r="50">
      <c r="A50" s="4">
        <v>49.0</v>
      </c>
      <c r="B50" s="5" t="str">
        <f t="shared" si="1"/>
        <v>no</v>
      </c>
      <c r="C50" s="14"/>
      <c r="N50" s="8">
        <f t="shared" si="2"/>
        <v>0</v>
      </c>
    </row>
    <row r="51">
      <c r="A51" s="4">
        <v>50.0</v>
      </c>
      <c r="B51" s="5" t="str">
        <f t="shared" si="1"/>
        <v>no</v>
      </c>
      <c r="C51" s="14"/>
      <c r="N51" s="8">
        <f t="shared" si="2"/>
        <v>0</v>
      </c>
    </row>
    <row r="52">
      <c r="C52" s="14"/>
    </row>
    <row r="53">
      <c r="C53" s="14"/>
    </row>
    <row r="54">
      <c r="C54" s="14"/>
    </row>
    <row r="55">
      <c r="C55" s="14"/>
    </row>
    <row r="56">
      <c r="C56" s="14"/>
    </row>
    <row r="57">
      <c r="C57" s="14"/>
    </row>
    <row r="58">
      <c r="C58" s="14"/>
    </row>
    <row r="59">
      <c r="C59" s="14"/>
    </row>
    <row r="60">
      <c r="C60" s="14"/>
    </row>
    <row r="61">
      <c r="C61" s="14"/>
    </row>
    <row r="62">
      <c r="C62" s="14"/>
    </row>
    <row r="63">
      <c r="C63" s="14"/>
    </row>
    <row r="64">
      <c r="C64" s="14"/>
    </row>
    <row r="65">
      <c r="C65" s="14"/>
    </row>
    <row r="66">
      <c r="C66" s="14"/>
    </row>
    <row r="67">
      <c r="C67" s="14"/>
    </row>
    <row r="68">
      <c r="C68" s="14"/>
    </row>
    <row r="69">
      <c r="C69" s="14"/>
    </row>
    <row r="70">
      <c r="C70" s="14"/>
    </row>
    <row r="71">
      <c r="C71" s="14"/>
    </row>
    <row r="72">
      <c r="C72" s="14"/>
    </row>
    <row r="73">
      <c r="C73" s="14"/>
    </row>
    <row r="74">
      <c r="C74" s="14"/>
    </row>
    <row r="75">
      <c r="C75" s="14"/>
    </row>
    <row r="76">
      <c r="C76" s="14"/>
    </row>
    <row r="77">
      <c r="C77" s="14"/>
    </row>
    <row r="78">
      <c r="C78" s="14"/>
    </row>
    <row r="79">
      <c r="C79" s="14"/>
    </row>
    <row r="80">
      <c r="C80" s="14"/>
    </row>
    <row r="81">
      <c r="C81" s="14"/>
    </row>
    <row r="82">
      <c r="C82" s="14"/>
    </row>
    <row r="83">
      <c r="C83" s="14"/>
    </row>
    <row r="84">
      <c r="C84" s="14"/>
    </row>
    <row r="85">
      <c r="C85" s="14"/>
    </row>
    <row r="86">
      <c r="C86" s="14"/>
    </row>
    <row r="87">
      <c r="C87" s="14"/>
    </row>
    <row r="88">
      <c r="C88" s="14"/>
    </row>
    <row r="89">
      <c r="C89" s="14"/>
    </row>
    <row r="90">
      <c r="C90" s="14"/>
    </row>
    <row r="91">
      <c r="C91" s="14"/>
    </row>
    <row r="92">
      <c r="C92" s="14"/>
    </row>
    <row r="93">
      <c r="C93" s="14"/>
    </row>
    <row r="94">
      <c r="C94" s="14"/>
    </row>
    <row r="95">
      <c r="C95" s="14"/>
    </row>
    <row r="96">
      <c r="C96" s="14"/>
    </row>
    <row r="97">
      <c r="C97" s="14"/>
    </row>
    <row r="98">
      <c r="C98" s="14"/>
    </row>
    <row r="99">
      <c r="C99" s="14"/>
    </row>
    <row r="100">
      <c r="C100" s="14"/>
    </row>
    <row r="101">
      <c r="C101" s="14"/>
    </row>
    <row r="102">
      <c r="C102" s="14"/>
    </row>
    <row r="103">
      <c r="C103" s="14"/>
    </row>
    <row r="104">
      <c r="C104" s="14"/>
    </row>
    <row r="105">
      <c r="C105" s="14"/>
    </row>
    <row r="106">
      <c r="C106" s="14"/>
    </row>
    <row r="107">
      <c r="C107" s="14"/>
    </row>
    <row r="108">
      <c r="C108" s="14"/>
    </row>
    <row r="109">
      <c r="C109" s="14"/>
    </row>
    <row r="110">
      <c r="C110" s="14"/>
    </row>
    <row r="111">
      <c r="C111" s="14"/>
    </row>
    <row r="112">
      <c r="C112" s="14"/>
    </row>
    <row r="113">
      <c r="C113" s="14"/>
    </row>
    <row r="114">
      <c r="C114" s="14"/>
    </row>
    <row r="115">
      <c r="C115" s="14"/>
    </row>
    <row r="116">
      <c r="C116" s="14"/>
    </row>
    <row r="117">
      <c r="C117" s="14"/>
    </row>
    <row r="118">
      <c r="C118" s="14"/>
    </row>
    <row r="119">
      <c r="C119" s="14"/>
    </row>
    <row r="120">
      <c r="C120" s="14"/>
    </row>
    <row r="121">
      <c r="C121" s="14"/>
    </row>
    <row r="122">
      <c r="C122" s="14"/>
    </row>
    <row r="123">
      <c r="C123" s="14"/>
    </row>
    <row r="124">
      <c r="C124" s="14"/>
    </row>
    <row r="125">
      <c r="C125" s="14"/>
    </row>
    <row r="126">
      <c r="C126" s="14"/>
    </row>
    <row r="127">
      <c r="C127" s="14"/>
    </row>
    <row r="128">
      <c r="C128" s="14"/>
    </row>
    <row r="129">
      <c r="C129" s="14"/>
    </row>
    <row r="130">
      <c r="C130" s="14"/>
    </row>
    <row r="131">
      <c r="C131" s="14"/>
    </row>
    <row r="132">
      <c r="C132" s="14"/>
    </row>
    <row r="133">
      <c r="C133" s="14"/>
    </row>
    <row r="134">
      <c r="C134" s="14"/>
    </row>
    <row r="135">
      <c r="C135" s="14"/>
    </row>
    <row r="136">
      <c r="C136" s="14"/>
    </row>
    <row r="137">
      <c r="C137" s="14"/>
    </row>
    <row r="138">
      <c r="C138" s="14"/>
    </row>
    <row r="139">
      <c r="C139" s="14"/>
    </row>
    <row r="140">
      <c r="C140" s="14"/>
    </row>
    <row r="141">
      <c r="C141" s="14"/>
    </row>
    <row r="142">
      <c r="C142" s="14"/>
    </row>
    <row r="143">
      <c r="C143" s="14"/>
    </row>
    <row r="144">
      <c r="C144" s="14"/>
    </row>
    <row r="145">
      <c r="C145" s="14"/>
    </row>
    <row r="146">
      <c r="C146" s="14"/>
    </row>
    <row r="147">
      <c r="C147" s="14"/>
    </row>
    <row r="148">
      <c r="C148" s="14"/>
    </row>
    <row r="149">
      <c r="C149" s="14"/>
    </row>
    <row r="150">
      <c r="C150" s="14"/>
    </row>
    <row r="151">
      <c r="C151" s="14"/>
    </row>
    <row r="152">
      <c r="C152" s="14"/>
    </row>
    <row r="153">
      <c r="C153" s="14"/>
    </row>
    <row r="154">
      <c r="C154" s="14"/>
    </row>
    <row r="155">
      <c r="C155" s="14"/>
    </row>
    <row r="156">
      <c r="C156" s="14"/>
    </row>
    <row r="157">
      <c r="C157" s="14"/>
    </row>
    <row r="158">
      <c r="C158" s="14"/>
    </row>
    <row r="159">
      <c r="C159" s="14"/>
    </row>
    <row r="160">
      <c r="C160" s="14"/>
    </row>
    <row r="161">
      <c r="C161" s="14"/>
    </row>
    <row r="162">
      <c r="C162" s="14"/>
    </row>
    <row r="163">
      <c r="C163" s="14"/>
    </row>
    <row r="164">
      <c r="C164" s="14"/>
    </row>
    <row r="165">
      <c r="C165" s="14"/>
    </row>
    <row r="166">
      <c r="C166" s="14"/>
    </row>
    <row r="167">
      <c r="C167" s="14"/>
    </row>
    <row r="168">
      <c r="C168" s="14"/>
    </row>
    <row r="169">
      <c r="C169" s="14"/>
    </row>
    <row r="170">
      <c r="C170" s="14"/>
    </row>
    <row r="171">
      <c r="C171" s="14"/>
    </row>
    <row r="172">
      <c r="C172" s="14"/>
    </row>
    <row r="173">
      <c r="C173" s="14"/>
    </row>
    <row r="174">
      <c r="C174" s="14"/>
    </row>
    <row r="175">
      <c r="C175" s="14"/>
    </row>
    <row r="176">
      <c r="C176" s="14"/>
    </row>
    <row r="177">
      <c r="C177" s="14"/>
    </row>
    <row r="178">
      <c r="C178" s="14"/>
    </row>
    <row r="179">
      <c r="C179" s="14"/>
    </row>
    <row r="180">
      <c r="C180" s="14"/>
    </row>
    <row r="181">
      <c r="C181" s="14"/>
    </row>
    <row r="182">
      <c r="C182" s="14"/>
    </row>
    <row r="183">
      <c r="C183" s="14"/>
    </row>
    <row r="184">
      <c r="C184" s="14"/>
    </row>
    <row r="185">
      <c r="C185" s="14"/>
    </row>
    <row r="186">
      <c r="C186" s="14"/>
    </row>
    <row r="187">
      <c r="C187" s="14"/>
    </row>
    <row r="188">
      <c r="C188" s="14"/>
    </row>
    <row r="189">
      <c r="C189" s="14"/>
    </row>
    <row r="190">
      <c r="C190" s="14"/>
    </row>
    <row r="191">
      <c r="C191" s="14"/>
    </row>
    <row r="192">
      <c r="C192" s="14"/>
    </row>
    <row r="193">
      <c r="C193" s="14"/>
    </row>
    <row r="194">
      <c r="C194" s="14"/>
    </row>
    <row r="195">
      <c r="C195" s="14"/>
    </row>
    <row r="196">
      <c r="C196" s="14"/>
    </row>
    <row r="197">
      <c r="C197" s="14"/>
    </row>
    <row r="198">
      <c r="C198" s="14"/>
    </row>
    <row r="199">
      <c r="C199" s="14"/>
    </row>
    <row r="200">
      <c r="C200" s="14"/>
    </row>
    <row r="201">
      <c r="C201" s="14"/>
    </row>
    <row r="202">
      <c r="C202" s="14"/>
    </row>
    <row r="203">
      <c r="C203" s="14"/>
    </row>
    <row r="204">
      <c r="C204" s="14"/>
    </row>
    <row r="205">
      <c r="C205" s="14"/>
    </row>
    <row r="206">
      <c r="C206" s="14"/>
    </row>
    <row r="207">
      <c r="C207" s="14"/>
    </row>
    <row r="208">
      <c r="C208" s="14"/>
    </row>
    <row r="209">
      <c r="C209" s="14"/>
    </row>
    <row r="210">
      <c r="C210" s="14"/>
    </row>
    <row r="211">
      <c r="C211" s="14"/>
    </row>
    <row r="212">
      <c r="C212" s="14"/>
    </row>
    <row r="213">
      <c r="C213" s="14"/>
    </row>
    <row r="214">
      <c r="C214" s="14"/>
    </row>
    <row r="215">
      <c r="C215" s="14"/>
    </row>
    <row r="216">
      <c r="C216" s="14"/>
    </row>
    <row r="217">
      <c r="C217" s="14"/>
    </row>
    <row r="218">
      <c r="C218" s="14"/>
    </row>
    <row r="219">
      <c r="C219" s="14"/>
    </row>
    <row r="220">
      <c r="C220" s="14"/>
    </row>
    <row r="221">
      <c r="C221" s="14"/>
    </row>
    <row r="222">
      <c r="C222" s="14"/>
    </row>
    <row r="223">
      <c r="C223" s="14"/>
    </row>
    <row r="224">
      <c r="C224" s="14"/>
    </row>
    <row r="225">
      <c r="C225" s="14"/>
    </row>
    <row r="226">
      <c r="C226" s="14"/>
    </row>
    <row r="227">
      <c r="C227" s="14"/>
    </row>
    <row r="228">
      <c r="C228" s="14"/>
    </row>
    <row r="229">
      <c r="C229" s="14"/>
    </row>
    <row r="230">
      <c r="C230" s="14"/>
    </row>
    <row r="231">
      <c r="C231" s="14"/>
    </row>
    <row r="232">
      <c r="C232" s="14"/>
    </row>
    <row r="233">
      <c r="C233" s="14"/>
    </row>
    <row r="234">
      <c r="C234" s="14"/>
    </row>
    <row r="235">
      <c r="C235" s="14"/>
    </row>
    <row r="236">
      <c r="C236" s="14"/>
    </row>
    <row r="237">
      <c r="C237" s="14"/>
    </row>
    <row r="238">
      <c r="C238" s="14"/>
    </row>
    <row r="239">
      <c r="C239" s="14"/>
    </row>
    <row r="240">
      <c r="C240" s="14"/>
    </row>
    <row r="241">
      <c r="C241" s="14"/>
    </row>
    <row r="242">
      <c r="C242" s="14"/>
    </row>
    <row r="243">
      <c r="C243" s="14"/>
    </row>
    <row r="244">
      <c r="C244" s="14"/>
    </row>
    <row r="245">
      <c r="C245" s="14"/>
    </row>
    <row r="246">
      <c r="C246" s="14"/>
    </row>
    <row r="247">
      <c r="C247" s="14"/>
    </row>
    <row r="248">
      <c r="C248" s="14"/>
    </row>
    <row r="249">
      <c r="C249" s="14"/>
    </row>
    <row r="250">
      <c r="C250" s="14"/>
    </row>
    <row r="251">
      <c r="C251" s="14"/>
    </row>
    <row r="252">
      <c r="C252" s="14"/>
    </row>
    <row r="253">
      <c r="C253" s="14"/>
    </row>
    <row r="254">
      <c r="C254" s="14"/>
    </row>
    <row r="255">
      <c r="C255" s="14"/>
    </row>
    <row r="256">
      <c r="C256" s="14"/>
    </row>
    <row r="257">
      <c r="C257" s="14"/>
    </row>
    <row r="258">
      <c r="C258" s="14"/>
    </row>
    <row r="259">
      <c r="C259" s="14"/>
    </row>
    <row r="260">
      <c r="C260" s="14"/>
    </row>
    <row r="261">
      <c r="C261" s="14"/>
    </row>
    <row r="262">
      <c r="C262" s="14"/>
    </row>
    <row r="263">
      <c r="C263" s="14"/>
    </row>
    <row r="264">
      <c r="C264" s="14"/>
    </row>
    <row r="265">
      <c r="C265" s="14"/>
    </row>
    <row r="266">
      <c r="C266" s="14"/>
    </row>
    <row r="267">
      <c r="C267" s="14"/>
    </row>
    <row r="268">
      <c r="C268" s="14"/>
    </row>
    <row r="269">
      <c r="C269" s="14"/>
    </row>
    <row r="270">
      <c r="C270" s="14"/>
    </row>
    <row r="271">
      <c r="C271" s="14"/>
    </row>
    <row r="272">
      <c r="C272" s="14"/>
    </row>
    <row r="273">
      <c r="C273" s="14"/>
    </row>
    <row r="274">
      <c r="C274" s="14"/>
    </row>
    <row r="275">
      <c r="C275" s="14"/>
    </row>
    <row r="276">
      <c r="C276" s="14"/>
    </row>
    <row r="277">
      <c r="C277" s="14"/>
    </row>
    <row r="278">
      <c r="C278" s="14"/>
    </row>
    <row r="279">
      <c r="C279" s="14"/>
    </row>
    <row r="280">
      <c r="C280" s="14"/>
    </row>
    <row r="281">
      <c r="C281" s="14"/>
    </row>
    <row r="282">
      <c r="C282" s="14"/>
    </row>
    <row r="283">
      <c r="C283" s="14"/>
    </row>
    <row r="284">
      <c r="C284" s="14"/>
    </row>
    <row r="285">
      <c r="C285" s="14"/>
    </row>
    <row r="286">
      <c r="C286" s="14"/>
    </row>
    <row r="287">
      <c r="C287" s="14"/>
    </row>
    <row r="288">
      <c r="C288" s="14"/>
    </row>
    <row r="289">
      <c r="C289" s="14"/>
    </row>
    <row r="290">
      <c r="C290" s="14"/>
    </row>
    <row r="291">
      <c r="C291" s="14"/>
    </row>
    <row r="292">
      <c r="C292" s="14"/>
    </row>
    <row r="293">
      <c r="C293" s="14"/>
    </row>
    <row r="294">
      <c r="C294" s="14"/>
    </row>
    <row r="295">
      <c r="C295" s="14"/>
    </row>
    <row r="296">
      <c r="C296" s="14"/>
    </row>
    <row r="297">
      <c r="C297" s="14"/>
    </row>
    <row r="298">
      <c r="C298" s="14"/>
    </row>
    <row r="299">
      <c r="C299" s="14"/>
    </row>
    <row r="300">
      <c r="C300" s="14"/>
    </row>
    <row r="301">
      <c r="C301" s="14"/>
    </row>
    <row r="302">
      <c r="C302" s="14"/>
    </row>
    <row r="303">
      <c r="C303" s="14"/>
    </row>
    <row r="304">
      <c r="C304" s="14"/>
    </row>
    <row r="305">
      <c r="C305" s="14"/>
    </row>
    <row r="306">
      <c r="C306" s="14"/>
    </row>
    <row r="307">
      <c r="C307" s="14"/>
    </row>
    <row r="308">
      <c r="C308" s="14"/>
    </row>
    <row r="309">
      <c r="C309" s="14"/>
    </row>
    <row r="310">
      <c r="C310" s="14"/>
    </row>
    <row r="311">
      <c r="C311" s="14"/>
    </row>
    <row r="312">
      <c r="C312" s="14"/>
    </row>
    <row r="313">
      <c r="C313" s="14"/>
    </row>
    <row r="314">
      <c r="C314" s="14"/>
    </row>
    <row r="315">
      <c r="C315" s="14"/>
    </row>
    <row r="316">
      <c r="C316" s="14"/>
    </row>
    <row r="317">
      <c r="C317" s="14"/>
    </row>
    <row r="318">
      <c r="C318" s="14"/>
    </row>
    <row r="319">
      <c r="C319" s="14"/>
    </row>
    <row r="320">
      <c r="C320" s="14"/>
    </row>
    <row r="321">
      <c r="C321" s="14"/>
    </row>
    <row r="322">
      <c r="C322" s="14"/>
    </row>
    <row r="323">
      <c r="C323" s="14"/>
    </row>
    <row r="324">
      <c r="C324" s="14"/>
    </row>
    <row r="325">
      <c r="C325" s="14"/>
    </row>
    <row r="326">
      <c r="C326" s="14"/>
    </row>
    <row r="327">
      <c r="C327" s="14"/>
    </row>
    <row r="328">
      <c r="C328" s="14"/>
    </row>
    <row r="329">
      <c r="C329" s="14"/>
    </row>
    <row r="330">
      <c r="C330" s="14"/>
    </row>
    <row r="331">
      <c r="C331" s="14"/>
    </row>
    <row r="332">
      <c r="C332" s="14"/>
    </row>
    <row r="333">
      <c r="C333" s="14"/>
    </row>
    <row r="334">
      <c r="C334" s="14"/>
    </row>
    <row r="335">
      <c r="C335" s="14"/>
    </row>
    <row r="336">
      <c r="C336" s="14"/>
    </row>
    <row r="337">
      <c r="C337" s="14"/>
    </row>
    <row r="338">
      <c r="C338" s="14"/>
    </row>
    <row r="339">
      <c r="C339" s="14"/>
    </row>
    <row r="340">
      <c r="C340" s="14"/>
    </row>
    <row r="341">
      <c r="C341" s="14"/>
    </row>
    <row r="342">
      <c r="C342" s="14"/>
    </row>
    <row r="343">
      <c r="C343" s="14"/>
    </row>
    <row r="344">
      <c r="C344" s="14"/>
    </row>
    <row r="345">
      <c r="C345" s="14"/>
    </row>
    <row r="346">
      <c r="C346" s="14"/>
    </row>
    <row r="347">
      <c r="C347" s="14"/>
    </row>
    <row r="348">
      <c r="C348" s="14"/>
    </row>
    <row r="349">
      <c r="C349" s="14"/>
    </row>
    <row r="350">
      <c r="C350" s="14"/>
    </row>
    <row r="351">
      <c r="C351" s="14"/>
    </row>
    <row r="352">
      <c r="C352" s="14"/>
    </row>
    <row r="353">
      <c r="C353" s="14"/>
    </row>
    <row r="354">
      <c r="C354" s="14"/>
    </row>
    <row r="355">
      <c r="C355" s="14"/>
    </row>
    <row r="356">
      <c r="C356" s="14"/>
    </row>
    <row r="357">
      <c r="C357" s="14"/>
    </row>
    <row r="358">
      <c r="C358" s="14"/>
    </row>
    <row r="359">
      <c r="C359" s="14"/>
    </row>
    <row r="360">
      <c r="C360" s="14"/>
    </row>
    <row r="361">
      <c r="C361" s="14"/>
    </row>
    <row r="362">
      <c r="C362" s="14"/>
    </row>
    <row r="363">
      <c r="C363" s="14"/>
    </row>
    <row r="364">
      <c r="C364" s="14"/>
    </row>
    <row r="365">
      <c r="C365" s="14"/>
    </row>
    <row r="366">
      <c r="C366" s="14"/>
    </row>
    <row r="367">
      <c r="C367" s="14"/>
    </row>
    <row r="368">
      <c r="C368" s="14"/>
    </row>
    <row r="369">
      <c r="C369" s="14"/>
    </row>
    <row r="370">
      <c r="C370" s="14"/>
    </row>
    <row r="371">
      <c r="C371" s="14"/>
    </row>
    <row r="372">
      <c r="C372" s="14"/>
    </row>
    <row r="373">
      <c r="C373" s="14"/>
    </row>
    <row r="374">
      <c r="C374" s="14"/>
    </row>
    <row r="375">
      <c r="C375" s="14"/>
    </row>
    <row r="376">
      <c r="C376" s="14"/>
    </row>
    <row r="377">
      <c r="C377" s="14"/>
    </row>
    <row r="378">
      <c r="C378" s="14"/>
    </row>
    <row r="379">
      <c r="C379" s="14"/>
    </row>
    <row r="380">
      <c r="C380" s="14"/>
    </row>
    <row r="381">
      <c r="C381" s="14"/>
    </row>
    <row r="382">
      <c r="C382" s="14"/>
    </row>
    <row r="383">
      <c r="C383" s="14"/>
    </row>
    <row r="384">
      <c r="C384" s="14"/>
    </row>
    <row r="385">
      <c r="C385" s="14"/>
    </row>
    <row r="386">
      <c r="C386" s="14"/>
    </row>
    <row r="387">
      <c r="C387" s="14"/>
    </row>
    <row r="388">
      <c r="C388" s="14"/>
    </row>
    <row r="389">
      <c r="C389" s="14"/>
    </row>
    <row r="390">
      <c r="C390" s="14"/>
    </row>
    <row r="391">
      <c r="C391" s="14"/>
    </row>
    <row r="392">
      <c r="C392" s="14"/>
    </row>
    <row r="393">
      <c r="C393" s="14"/>
    </row>
    <row r="394">
      <c r="C394" s="14"/>
    </row>
    <row r="395">
      <c r="C395" s="14"/>
    </row>
    <row r="396">
      <c r="C396" s="14"/>
    </row>
    <row r="397">
      <c r="C397" s="14"/>
    </row>
    <row r="398">
      <c r="C398" s="14"/>
    </row>
    <row r="399">
      <c r="C399" s="14"/>
    </row>
    <row r="400">
      <c r="C400" s="14"/>
    </row>
    <row r="401">
      <c r="C401" s="14"/>
    </row>
    <row r="402">
      <c r="C402" s="14"/>
    </row>
    <row r="403">
      <c r="C403" s="14"/>
    </row>
    <row r="404">
      <c r="C404" s="14"/>
    </row>
    <row r="405">
      <c r="C405" s="14"/>
    </row>
    <row r="406">
      <c r="C406" s="14"/>
    </row>
    <row r="407">
      <c r="C407" s="14"/>
    </row>
    <row r="408">
      <c r="C408" s="14"/>
    </row>
    <row r="409">
      <c r="C409" s="14"/>
    </row>
    <row r="410">
      <c r="C410" s="14"/>
    </row>
    <row r="411">
      <c r="C411" s="14"/>
    </row>
    <row r="412">
      <c r="C412" s="14"/>
    </row>
    <row r="413">
      <c r="C413" s="14"/>
    </row>
    <row r="414">
      <c r="C414" s="14"/>
    </row>
    <row r="415">
      <c r="C415" s="14"/>
    </row>
    <row r="416">
      <c r="C416" s="14"/>
    </row>
    <row r="417">
      <c r="C417" s="14"/>
    </row>
    <row r="418">
      <c r="C418" s="14"/>
    </row>
    <row r="419">
      <c r="C419" s="14"/>
    </row>
    <row r="420">
      <c r="C420" s="14"/>
    </row>
    <row r="421">
      <c r="C421" s="14"/>
    </row>
    <row r="422">
      <c r="C422" s="14"/>
    </row>
    <row r="423">
      <c r="C423" s="14"/>
    </row>
    <row r="424">
      <c r="C424" s="14"/>
    </row>
    <row r="425">
      <c r="C425" s="14"/>
    </row>
    <row r="426">
      <c r="C426" s="14"/>
    </row>
    <row r="427">
      <c r="C427" s="14"/>
    </row>
    <row r="428">
      <c r="C428" s="14"/>
    </row>
    <row r="429">
      <c r="C429" s="14"/>
    </row>
    <row r="430">
      <c r="C430" s="14"/>
    </row>
    <row r="431">
      <c r="C431" s="14"/>
    </row>
    <row r="432">
      <c r="C432" s="14"/>
    </row>
    <row r="433">
      <c r="C433" s="14"/>
    </row>
    <row r="434">
      <c r="C434" s="14"/>
    </row>
    <row r="435">
      <c r="C435" s="14"/>
    </row>
    <row r="436">
      <c r="C436" s="14"/>
    </row>
    <row r="437">
      <c r="C437" s="14"/>
    </row>
    <row r="438">
      <c r="C438" s="14"/>
    </row>
    <row r="439">
      <c r="C439" s="14"/>
    </row>
    <row r="440">
      <c r="C440" s="14"/>
    </row>
    <row r="441">
      <c r="C441" s="14"/>
    </row>
    <row r="442">
      <c r="C442" s="14"/>
    </row>
    <row r="443">
      <c r="C443" s="14"/>
    </row>
    <row r="444">
      <c r="C444" s="14"/>
    </row>
    <row r="445">
      <c r="C445" s="14"/>
    </row>
    <row r="446">
      <c r="C446" s="14"/>
    </row>
    <row r="447">
      <c r="C447" s="14"/>
    </row>
    <row r="448">
      <c r="C448" s="14"/>
    </row>
    <row r="449">
      <c r="C449" s="14"/>
    </row>
    <row r="450">
      <c r="C450" s="14"/>
    </row>
    <row r="451">
      <c r="C451" s="14"/>
    </row>
    <row r="452">
      <c r="C452" s="14"/>
    </row>
    <row r="453">
      <c r="C453" s="14"/>
    </row>
    <row r="454">
      <c r="C454" s="14"/>
    </row>
    <row r="455">
      <c r="C455" s="14"/>
    </row>
    <row r="456">
      <c r="C456" s="14"/>
    </row>
    <row r="457">
      <c r="C457" s="14"/>
    </row>
    <row r="458">
      <c r="C458" s="14"/>
    </row>
    <row r="459">
      <c r="C459" s="14"/>
    </row>
    <row r="460">
      <c r="C460" s="14"/>
    </row>
    <row r="461">
      <c r="C461" s="14"/>
    </row>
    <row r="462">
      <c r="C462" s="14"/>
    </row>
    <row r="463">
      <c r="C463" s="14"/>
    </row>
    <row r="464">
      <c r="C464" s="14"/>
    </row>
    <row r="465">
      <c r="C465" s="14"/>
    </row>
    <row r="466">
      <c r="C466" s="14"/>
    </row>
    <row r="467">
      <c r="C467" s="14"/>
    </row>
    <row r="468">
      <c r="C468" s="14"/>
    </row>
    <row r="469">
      <c r="C469" s="14"/>
    </row>
    <row r="470">
      <c r="C470" s="14"/>
    </row>
    <row r="471">
      <c r="C471" s="14"/>
    </row>
    <row r="472">
      <c r="C472" s="14"/>
    </row>
    <row r="473">
      <c r="C473" s="14"/>
    </row>
    <row r="474">
      <c r="C474" s="14"/>
    </row>
    <row r="475">
      <c r="C475" s="14"/>
    </row>
    <row r="476">
      <c r="C476" s="14"/>
    </row>
    <row r="477">
      <c r="C477" s="14"/>
    </row>
    <row r="478">
      <c r="C478" s="14"/>
    </row>
    <row r="479">
      <c r="C479" s="14"/>
    </row>
    <row r="480">
      <c r="C480" s="14"/>
    </row>
    <row r="481">
      <c r="C481" s="14"/>
    </row>
    <row r="482">
      <c r="C482" s="14"/>
    </row>
    <row r="483">
      <c r="C483" s="14"/>
    </row>
    <row r="484">
      <c r="C484" s="14"/>
    </row>
    <row r="485">
      <c r="C485" s="14"/>
    </row>
    <row r="486">
      <c r="C486" s="14"/>
    </row>
    <row r="487">
      <c r="C487" s="14"/>
    </row>
    <row r="488">
      <c r="C488" s="14"/>
    </row>
    <row r="489">
      <c r="C489" s="14"/>
    </row>
    <row r="490">
      <c r="C490" s="14"/>
    </row>
    <row r="491">
      <c r="C491" s="14"/>
    </row>
    <row r="492">
      <c r="C492" s="14"/>
    </row>
    <row r="493">
      <c r="C493" s="14"/>
    </row>
    <row r="494">
      <c r="C494" s="14"/>
    </row>
    <row r="495">
      <c r="C495" s="14"/>
    </row>
    <row r="496">
      <c r="C496" s="14"/>
    </row>
    <row r="497">
      <c r="C497" s="14"/>
    </row>
    <row r="498">
      <c r="C498" s="14"/>
    </row>
    <row r="499">
      <c r="C499" s="14"/>
    </row>
    <row r="500">
      <c r="C500" s="14"/>
    </row>
    <row r="501">
      <c r="C501" s="14"/>
    </row>
    <row r="502">
      <c r="C502" s="14"/>
    </row>
    <row r="503">
      <c r="C503" s="14"/>
    </row>
    <row r="504">
      <c r="C504" s="14"/>
    </row>
    <row r="505">
      <c r="C505" s="14"/>
    </row>
    <row r="506">
      <c r="C506" s="14"/>
    </row>
    <row r="507">
      <c r="C507" s="14"/>
    </row>
    <row r="508">
      <c r="C508" s="14"/>
    </row>
    <row r="509">
      <c r="C509" s="14"/>
    </row>
    <row r="510">
      <c r="C510" s="14"/>
    </row>
    <row r="511">
      <c r="C511" s="14"/>
    </row>
    <row r="512">
      <c r="C512" s="14"/>
    </row>
    <row r="513">
      <c r="C513" s="14"/>
    </row>
    <row r="514">
      <c r="C514" s="14"/>
    </row>
    <row r="515">
      <c r="C515" s="14"/>
    </row>
    <row r="516">
      <c r="C516" s="14"/>
    </row>
    <row r="517">
      <c r="C517" s="14"/>
    </row>
    <row r="518">
      <c r="C518" s="14"/>
    </row>
    <row r="519">
      <c r="C519" s="14"/>
    </row>
    <row r="520">
      <c r="C520" s="14"/>
    </row>
    <row r="521">
      <c r="C521" s="14"/>
    </row>
    <row r="522">
      <c r="C522" s="14"/>
    </row>
    <row r="523">
      <c r="C523" s="14"/>
    </row>
    <row r="524">
      <c r="C524" s="14"/>
    </row>
    <row r="525">
      <c r="C525" s="14"/>
    </row>
    <row r="526">
      <c r="C526" s="14"/>
    </row>
    <row r="527">
      <c r="C527" s="14"/>
    </row>
    <row r="528">
      <c r="C528" s="14"/>
    </row>
    <row r="529">
      <c r="C529" s="14"/>
    </row>
    <row r="530">
      <c r="C530" s="14"/>
    </row>
    <row r="531">
      <c r="C531" s="14"/>
    </row>
    <row r="532">
      <c r="C532" s="14"/>
    </row>
    <row r="533">
      <c r="C533" s="14"/>
    </row>
    <row r="534">
      <c r="C534" s="14"/>
    </row>
    <row r="535">
      <c r="C535" s="14"/>
    </row>
    <row r="536">
      <c r="C536" s="14"/>
    </row>
    <row r="537">
      <c r="C537" s="14"/>
    </row>
    <row r="538">
      <c r="C538" s="14"/>
    </row>
    <row r="539">
      <c r="C539" s="14"/>
    </row>
    <row r="540">
      <c r="C540" s="14"/>
    </row>
    <row r="541">
      <c r="C541" s="14"/>
    </row>
    <row r="542">
      <c r="C542" s="14"/>
    </row>
    <row r="543">
      <c r="C543" s="14"/>
    </row>
    <row r="544">
      <c r="C544" s="14"/>
    </row>
    <row r="545">
      <c r="C545" s="14"/>
    </row>
    <row r="546">
      <c r="C546" s="14"/>
    </row>
    <row r="547">
      <c r="C547" s="14"/>
    </row>
    <row r="548">
      <c r="C548" s="14"/>
    </row>
    <row r="549">
      <c r="C549" s="14"/>
    </row>
    <row r="550">
      <c r="C550" s="14"/>
    </row>
    <row r="551">
      <c r="C551" s="14"/>
    </row>
    <row r="552">
      <c r="C552" s="14"/>
    </row>
    <row r="553">
      <c r="C553" s="14"/>
    </row>
    <row r="554">
      <c r="C554" s="14"/>
    </row>
    <row r="555">
      <c r="C555" s="14"/>
    </row>
    <row r="556">
      <c r="C556" s="14"/>
    </row>
    <row r="557">
      <c r="C557" s="14"/>
    </row>
    <row r="558">
      <c r="C558" s="14"/>
    </row>
    <row r="559">
      <c r="C559" s="14"/>
    </row>
    <row r="560">
      <c r="C560" s="14"/>
    </row>
    <row r="561">
      <c r="C561" s="14"/>
    </row>
    <row r="562">
      <c r="C562" s="14"/>
    </row>
    <row r="563">
      <c r="C563" s="14"/>
    </row>
    <row r="564">
      <c r="C564" s="14"/>
    </row>
    <row r="565">
      <c r="C565" s="14"/>
    </row>
    <row r="566">
      <c r="C566" s="14"/>
    </row>
    <row r="567">
      <c r="C567" s="14"/>
    </row>
    <row r="568">
      <c r="C568" s="14"/>
    </row>
    <row r="569">
      <c r="C569" s="14"/>
    </row>
    <row r="570">
      <c r="C570" s="14"/>
    </row>
    <row r="571">
      <c r="C571" s="14"/>
    </row>
    <row r="572">
      <c r="C572" s="14"/>
    </row>
    <row r="573">
      <c r="C573" s="14"/>
    </row>
    <row r="574">
      <c r="C574" s="14"/>
    </row>
    <row r="575">
      <c r="C575" s="14"/>
    </row>
    <row r="576">
      <c r="C576" s="14"/>
    </row>
    <row r="577">
      <c r="C577" s="14"/>
    </row>
    <row r="578">
      <c r="C578" s="14"/>
    </row>
    <row r="579">
      <c r="C579" s="14"/>
    </row>
    <row r="580">
      <c r="C580" s="14"/>
    </row>
    <row r="581">
      <c r="C581" s="14"/>
    </row>
    <row r="582">
      <c r="C582" s="14"/>
    </row>
    <row r="583">
      <c r="C583" s="14"/>
    </row>
    <row r="584">
      <c r="C584" s="14"/>
    </row>
    <row r="585">
      <c r="C585" s="14"/>
    </row>
    <row r="586">
      <c r="C586" s="14"/>
    </row>
    <row r="587">
      <c r="C587" s="14"/>
    </row>
    <row r="588">
      <c r="C588" s="14"/>
    </row>
    <row r="589">
      <c r="C589" s="14"/>
    </row>
    <row r="590">
      <c r="C590" s="14"/>
    </row>
    <row r="591">
      <c r="C591" s="14"/>
    </row>
    <row r="592">
      <c r="C592" s="14"/>
    </row>
    <row r="593">
      <c r="C593" s="14"/>
    </row>
    <row r="594">
      <c r="C594" s="14"/>
    </row>
    <row r="595">
      <c r="C595" s="14"/>
    </row>
    <row r="596">
      <c r="C596" s="14"/>
    </row>
    <row r="597">
      <c r="C597" s="14"/>
    </row>
    <row r="598">
      <c r="C598" s="14"/>
    </row>
    <row r="599">
      <c r="C599" s="14"/>
    </row>
    <row r="600">
      <c r="C600" s="14"/>
    </row>
    <row r="601">
      <c r="C601" s="14"/>
    </row>
    <row r="602">
      <c r="C602" s="14"/>
    </row>
    <row r="603">
      <c r="C603" s="14"/>
    </row>
    <row r="604">
      <c r="C604" s="14"/>
    </row>
    <row r="605">
      <c r="C605" s="14"/>
    </row>
    <row r="606">
      <c r="C606" s="14"/>
    </row>
    <row r="607">
      <c r="C607" s="14"/>
    </row>
    <row r="608">
      <c r="C608" s="14"/>
    </row>
    <row r="609">
      <c r="C609" s="14"/>
    </row>
    <row r="610">
      <c r="C610" s="14"/>
    </row>
    <row r="611">
      <c r="C611" s="14"/>
    </row>
    <row r="612">
      <c r="C612" s="14"/>
    </row>
    <row r="613">
      <c r="C613" s="14"/>
    </row>
    <row r="614">
      <c r="C614" s="14"/>
    </row>
    <row r="615">
      <c r="C615" s="14"/>
    </row>
    <row r="616">
      <c r="C616" s="14"/>
    </row>
    <row r="617">
      <c r="C617" s="14"/>
    </row>
    <row r="618">
      <c r="C618" s="14"/>
    </row>
    <row r="619">
      <c r="C619" s="14"/>
    </row>
    <row r="620">
      <c r="C620" s="14"/>
    </row>
    <row r="621">
      <c r="C621" s="14"/>
    </row>
    <row r="622">
      <c r="C622" s="14"/>
    </row>
    <row r="623">
      <c r="C623" s="14"/>
    </row>
    <row r="624">
      <c r="C624" s="14"/>
    </row>
    <row r="625">
      <c r="C625" s="14"/>
    </row>
    <row r="626">
      <c r="C626" s="14"/>
    </row>
    <row r="627">
      <c r="C627" s="14"/>
    </row>
    <row r="628">
      <c r="C628" s="14"/>
    </row>
    <row r="629">
      <c r="C629" s="14"/>
    </row>
    <row r="630">
      <c r="C630" s="14"/>
    </row>
    <row r="631">
      <c r="C631" s="14"/>
    </row>
    <row r="632">
      <c r="C632" s="14"/>
    </row>
    <row r="633">
      <c r="C633" s="14"/>
    </row>
    <row r="634">
      <c r="C634" s="14"/>
    </row>
    <row r="635">
      <c r="C635" s="14"/>
    </row>
    <row r="636">
      <c r="C636" s="14"/>
    </row>
    <row r="637">
      <c r="C637" s="14"/>
    </row>
    <row r="638">
      <c r="C638" s="14"/>
    </row>
    <row r="639">
      <c r="C639" s="14"/>
    </row>
    <row r="640">
      <c r="C640" s="14"/>
    </row>
    <row r="641">
      <c r="C641" s="14"/>
    </row>
    <row r="642">
      <c r="C642" s="14"/>
    </row>
    <row r="643">
      <c r="C643" s="14"/>
    </row>
    <row r="644">
      <c r="C644" s="14"/>
    </row>
    <row r="645">
      <c r="C645" s="14"/>
    </row>
    <row r="646">
      <c r="C646" s="14"/>
    </row>
    <row r="647">
      <c r="C647" s="14"/>
    </row>
    <row r="648">
      <c r="C648" s="14"/>
    </row>
    <row r="649">
      <c r="C649" s="14"/>
    </row>
    <row r="650">
      <c r="C650" s="14"/>
    </row>
    <row r="651">
      <c r="C651" s="14"/>
    </row>
    <row r="652">
      <c r="C652" s="14"/>
    </row>
    <row r="653">
      <c r="C653" s="14"/>
    </row>
    <row r="654">
      <c r="C654" s="14"/>
    </row>
    <row r="655">
      <c r="C655" s="14"/>
    </row>
    <row r="656">
      <c r="C656" s="14"/>
    </row>
    <row r="657">
      <c r="C657" s="14"/>
    </row>
    <row r="658">
      <c r="C658" s="14"/>
    </row>
    <row r="659">
      <c r="C659" s="14"/>
    </row>
    <row r="660">
      <c r="C660" s="14"/>
    </row>
    <row r="661">
      <c r="C661" s="14"/>
    </row>
    <row r="662">
      <c r="C662" s="14"/>
    </row>
    <row r="663">
      <c r="C663" s="14"/>
    </row>
    <row r="664">
      <c r="C664" s="14"/>
    </row>
    <row r="665">
      <c r="C665" s="14"/>
    </row>
    <row r="666">
      <c r="C666" s="14"/>
    </row>
    <row r="667">
      <c r="C667" s="14"/>
    </row>
    <row r="668">
      <c r="C668" s="14"/>
    </row>
    <row r="669">
      <c r="C669" s="14"/>
    </row>
    <row r="670">
      <c r="C670" s="14"/>
    </row>
    <row r="671">
      <c r="C671" s="14"/>
    </row>
    <row r="672">
      <c r="C672" s="14"/>
    </row>
    <row r="673">
      <c r="C673" s="14"/>
    </row>
    <row r="674">
      <c r="C674" s="14"/>
    </row>
    <row r="675">
      <c r="C675" s="14"/>
    </row>
    <row r="676">
      <c r="C676" s="14"/>
    </row>
    <row r="677">
      <c r="C677" s="14"/>
    </row>
    <row r="678">
      <c r="C678" s="14"/>
    </row>
    <row r="679">
      <c r="C679" s="14"/>
    </row>
    <row r="680">
      <c r="C680" s="14"/>
    </row>
    <row r="681">
      <c r="C681" s="14"/>
    </row>
    <row r="682">
      <c r="C682" s="14"/>
    </row>
    <row r="683">
      <c r="C683" s="14"/>
    </row>
    <row r="684">
      <c r="C684" s="14"/>
    </row>
    <row r="685">
      <c r="C685" s="14"/>
    </row>
    <row r="686">
      <c r="C686" s="14"/>
    </row>
    <row r="687">
      <c r="C687" s="14"/>
    </row>
    <row r="688">
      <c r="C688" s="14"/>
    </row>
    <row r="689">
      <c r="C689" s="14"/>
    </row>
    <row r="690">
      <c r="C690" s="14"/>
    </row>
    <row r="691">
      <c r="C691" s="14"/>
    </row>
    <row r="692">
      <c r="C692" s="14"/>
    </row>
    <row r="693">
      <c r="C693" s="14"/>
    </row>
    <row r="694">
      <c r="C694" s="14"/>
    </row>
    <row r="695">
      <c r="C695" s="14"/>
    </row>
    <row r="696">
      <c r="C696" s="14"/>
    </row>
    <row r="697">
      <c r="C697" s="14"/>
    </row>
    <row r="698">
      <c r="C698" s="14"/>
    </row>
    <row r="699">
      <c r="C699" s="14"/>
    </row>
    <row r="700">
      <c r="C700" s="14"/>
    </row>
    <row r="701">
      <c r="C701" s="14"/>
    </row>
    <row r="702">
      <c r="C702" s="14"/>
    </row>
    <row r="703">
      <c r="C703" s="14"/>
    </row>
    <row r="704">
      <c r="C704" s="14"/>
    </row>
    <row r="705">
      <c r="C705" s="14"/>
    </row>
    <row r="706">
      <c r="C706" s="14"/>
    </row>
    <row r="707">
      <c r="C707" s="14"/>
    </row>
    <row r="708">
      <c r="C708" s="14"/>
    </row>
    <row r="709">
      <c r="C709" s="14"/>
    </row>
    <row r="710">
      <c r="C710" s="14"/>
    </row>
    <row r="711">
      <c r="C711" s="14"/>
    </row>
    <row r="712">
      <c r="C712" s="14"/>
    </row>
    <row r="713">
      <c r="C713" s="14"/>
    </row>
    <row r="714">
      <c r="C714" s="14"/>
    </row>
    <row r="715">
      <c r="C715" s="14"/>
    </row>
    <row r="716">
      <c r="C716" s="14"/>
    </row>
    <row r="717">
      <c r="C717" s="14"/>
    </row>
    <row r="718">
      <c r="C718" s="14"/>
    </row>
    <row r="719">
      <c r="C719" s="14"/>
    </row>
    <row r="720">
      <c r="C720" s="14"/>
    </row>
    <row r="721">
      <c r="C721" s="14"/>
    </row>
    <row r="722">
      <c r="C722" s="14"/>
    </row>
    <row r="723">
      <c r="C723" s="14"/>
    </row>
    <row r="724">
      <c r="C724" s="14"/>
    </row>
    <row r="725">
      <c r="C725" s="14"/>
    </row>
    <row r="726">
      <c r="C726" s="14"/>
    </row>
    <row r="727">
      <c r="C727" s="14"/>
    </row>
    <row r="728">
      <c r="C728" s="14"/>
    </row>
    <row r="729">
      <c r="C729" s="14"/>
    </row>
    <row r="730">
      <c r="C730" s="14"/>
    </row>
    <row r="731">
      <c r="C731" s="14"/>
    </row>
    <row r="732">
      <c r="C732" s="14"/>
    </row>
    <row r="733">
      <c r="C733" s="14"/>
    </row>
    <row r="734">
      <c r="C734" s="14"/>
    </row>
    <row r="735">
      <c r="C735" s="14"/>
    </row>
    <row r="736">
      <c r="C736" s="14"/>
    </row>
    <row r="737">
      <c r="C737" s="14"/>
    </row>
    <row r="738">
      <c r="C738" s="14"/>
    </row>
    <row r="739">
      <c r="C739" s="14"/>
    </row>
    <row r="740">
      <c r="C740" s="14"/>
    </row>
    <row r="741">
      <c r="C741" s="14"/>
    </row>
    <row r="742">
      <c r="C742" s="14"/>
    </row>
    <row r="743">
      <c r="C743" s="14"/>
    </row>
    <row r="744">
      <c r="C744" s="14"/>
    </row>
    <row r="745">
      <c r="C745" s="14"/>
    </row>
    <row r="746">
      <c r="C746" s="14"/>
    </row>
    <row r="747">
      <c r="C747" s="14"/>
    </row>
    <row r="748">
      <c r="C748" s="14"/>
    </row>
    <row r="749">
      <c r="C749" s="14"/>
    </row>
    <row r="750">
      <c r="C750" s="14"/>
    </row>
    <row r="751">
      <c r="C751" s="14"/>
    </row>
    <row r="752">
      <c r="C752" s="14"/>
    </row>
    <row r="753">
      <c r="C753" s="14"/>
    </row>
    <row r="754">
      <c r="C754" s="14"/>
    </row>
    <row r="755">
      <c r="C755" s="14"/>
    </row>
    <row r="756">
      <c r="C756" s="14"/>
    </row>
    <row r="757">
      <c r="C757" s="14"/>
    </row>
    <row r="758">
      <c r="C758" s="14"/>
    </row>
    <row r="759">
      <c r="C759" s="14"/>
    </row>
    <row r="760">
      <c r="C760" s="14"/>
    </row>
    <row r="761">
      <c r="C761" s="14"/>
    </row>
    <row r="762">
      <c r="C762" s="14"/>
    </row>
    <row r="763">
      <c r="C763" s="14"/>
    </row>
    <row r="764">
      <c r="C764" s="14"/>
    </row>
    <row r="765">
      <c r="C765" s="14"/>
    </row>
    <row r="766">
      <c r="C766" s="14"/>
    </row>
    <row r="767">
      <c r="C767" s="14"/>
    </row>
    <row r="768">
      <c r="C768" s="14"/>
    </row>
    <row r="769">
      <c r="C769" s="14"/>
    </row>
    <row r="770">
      <c r="C770" s="14"/>
    </row>
    <row r="771">
      <c r="C771" s="14"/>
    </row>
    <row r="772">
      <c r="C772" s="14"/>
    </row>
    <row r="773">
      <c r="C773" s="14"/>
    </row>
    <row r="774">
      <c r="C774" s="14"/>
    </row>
    <row r="775">
      <c r="C775" s="14"/>
    </row>
    <row r="776">
      <c r="C776" s="14"/>
    </row>
    <row r="777">
      <c r="C777" s="14"/>
    </row>
    <row r="778">
      <c r="C778" s="14"/>
    </row>
    <row r="779">
      <c r="C779" s="14"/>
    </row>
    <row r="780">
      <c r="C780" s="14"/>
    </row>
    <row r="781">
      <c r="C781" s="14"/>
    </row>
    <row r="782">
      <c r="C782" s="14"/>
    </row>
    <row r="783">
      <c r="C783" s="14"/>
    </row>
    <row r="784">
      <c r="C784" s="14"/>
    </row>
    <row r="785">
      <c r="C785" s="14"/>
    </row>
    <row r="786">
      <c r="C786" s="14"/>
    </row>
    <row r="787">
      <c r="C787" s="14"/>
    </row>
    <row r="788">
      <c r="C788" s="14"/>
    </row>
    <row r="789">
      <c r="C789" s="14"/>
    </row>
    <row r="790">
      <c r="C790" s="14"/>
    </row>
    <row r="791">
      <c r="C791" s="14"/>
    </row>
    <row r="792">
      <c r="C792" s="14"/>
    </row>
    <row r="793">
      <c r="C793" s="14"/>
    </row>
    <row r="794">
      <c r="C794" s="14"/>
    </row>
    <row r="795">
      <c r="C795" s="14"/>
    </row>
    <row r="796">
      <c r="C796" s="14"/>
    </row>
    <row r="797">
      <c r="C797" s="14"/>
    </row>
    <row r="798">
      <c r="C798" s="14"/>
    </row>
    <row r="799">
      <c r="C799" s="14"/>
    </row>
    <row r="800">
      <c r="C800" s="14"/>
    </row>
    <row r="801">
      <c r="C801" s="14"/>
    </row>
    <row r="802">
      <c r="C802" s="14"/>
    </row>
    <row r="803">
      <c r="C803" s="14"/>
    </row>
    <row r="804">
      <c r="C804" s="14"/>
    </row>
    <row r="805">
      <c r="C805" s="14"/>
    </row>
    <row r="806">
      <c r="C806" s="14"/>
    </row>
    <row r="807">
      <c r="C807" s="14"/>
    </row>
    <row r="808">
      <c r="C808" s="14"/>
    </row>
    <row r="809">
      <c r="C809" s="14"/>
    </row>
    <row r="810">
      <c r="C810" s="14"/>
    </row>
    <row r="811">
      <c r="C811" s="14"/>
    </row>
    <row r="812">
      <c r="C812" s="14"/>
    </row>
    <row r="813">
      <c r="C813" s="14"/>
    </row>
    <row r="814">
      <c r="C814" s="14"/>
    </row>
    <row r="815">
      <c r="C815" s="14"/>
    </row>
    <row r="816">
      <c r="C816" s="14"/>
    </row>
    <row r="817">
      <c r="C817" s="14"/>
    </row>
    <row r="818">
      <c r="C818" s="14"/>
    </row>
    <row r="819">
      <c r="C819" s="14"/>
    </row>
    <row r="820">
      <c r="C820" s="14"/>
    </row>
    <row r="821">
      <c r="C821" s="14"/>
    </row>
    <row r="822">
      <c r="C822" s="14"/>
    </row>
    <row r="823">
      <c r="C823" s="14"/>
    </row>
    <row r="824">
      <c r="C824" s="14"/>
    </row>
    <row r="825">
      <c r="C825" s="14"/>
    </row>
    <row r="826">
      <c r="C826" s="14"/>
    </row>
    <row r="827">
      <c r="C827" s="14"/>
    </row>
    <row r="828">
      <c r="C828" s="14"/>
    </row>
    <row r="829">
      <c r="C829" s="14"/>
    </row>
    <row r="830">
      <c r="C830" s="14"/>
    </row>
    <row r="831">
      <c r="C831" s="14"/>
    </row>
    <row r="832">
      <c r="C832" s="14"/>
    </row>
    <row r="833">
      <c r="C833" s="14"/>
    </row>
    <row r="834">
      <c r="C834" s="14"/>
    </row>
    <row r="835">
      <c r="C835" s="14"/>
    </row>
    <row r="836">
      <c r="C836" s="14"/>
    </row>
    <row r="837">
      <c r="C837" s="14"/>
    </row>
    <row r="838">
      <c r="C838" s="14"/>
    </row>
    <row r="839">
      <c r="C839" s="14"/>
    </row>
    <row r="840">
      <c r="C840" s="14"/>
    </row>
    <row r="841">
      <c r="C841" s="14"/>
    </row>
    <row r="842">
      <c r="C842" s="14"/>
    </row>
    <row r="843">
      <c r="C843" s="14"/>
    </row>
    <row r="844">
      <c r="C844" s="14"/>
    </row>
    <row r="845">
      <c r="C845" s="14"/>
    </row>
    <row r="846">
      <c r="C846" s="14"/>
    </row>
    <row r="847">
      <c r="C847" s="14"/>
    </row>
    <row r="848">
      <c r="C848" s="14"/>
    </row>
    <row r="849">
      <c r="C849" s="14"/>
    </row>
    <row r="850">
      <c r="C850" s="14"/>
    </row>
    <row r="851">
      <c r="C851" s="14"/>
    </row>
    <row r="852">
      <c r="C852" s="14"/>
    </row>
    <row r="853">
      <c r="C853" s="14"/>
    </row>
    <row r="854">
      <c r="C854" s="14"/>
    </row>
    <row r="855">
      <c r="C855" s="14"/>
    </row>
    <row r="856">
      <c r="C856" s="14"/>
    </row>
    <row r="857">
      <c r="C857" s="14"/>
    </row>
    <row r="858">
      <c r="C858" s="14"/>
    </row>
    <row r="859">
      <c r="C859" s="14"/>
    </row>
    <row r="860">
      <c r="C860" s="14"/>
    </row>
    <row r="861">
      <c r="C861" s="14"/>
    </row>
    <row r="862">
      <c r="C862" s="14"/>
    </row>
    <row r="863">
      <c r="C863" s="14"/>
    </row>
    <row r="864">
      <c r="C864" s="14"/>
    </row>
    <row r="865">
      <c r="C865" s="14"/>
    </row>
    <row r="866">
      <c r="C866" s="14"/>
    </row>
    <row r="867">
      <c r="C867" s="14"/>
    </row>
    <row r="868">
      <c r="C868" s="14"/>
    </row>
    <row r="869">
      <c r="C869" s="14"/>
    </row>
    <row r="870">
      <c r="C870" s="14"/>
    </row>
    <row r="871">
      <c r="C871" s="14"/>
    </row>
    <row r="872">
      <c r="C872" s="14"/>
    </row>
    <row r="873">
      <c r="C873" s="14"/>
    </row>
    <row r="874">
      <c r="C874" s="14"/>
    </row>
    <row r="875">
      <c r="C875" s="14"/>
    </row>
    <row r="876">
      <c r="C876" s="14"/>
    </row>
    <row r="877">
      <c r="C877" s="14"/>
    </row>
    <row r="878">
      <c r="C878" s="14"/>
    </row>
    <row r="879">
      <c r="C879" s="14"/>
    </row>
    <row r="880">
      <c r="C880" s="14"/>
    </row>
    <row r="881">
      <c r="C881" s="14"/>
    </row>
    <row r="882">
      <c r="C882" s="14"/>
    </row>
    <row r="883">
      <c r="C883" s="14"/>
    </row>
    <row r="884">
      <c r="C884" s="14"/>
    </row>
    <row r="885">
      <c r="C885" s="14"/>
    </row>
    <row r="886">
      <c r="C886" s="14"/>
    </row>
    <row r="887">
      <c r="C887" s="14"/>
    </row>
    <row r="888">
      <c r="C888" s="14"/>
    </row>
    <row r="889">
      <c r="C889" s="14"/>
    </row>
    <row r="890">
      <c r="C890" s="14"/>
    </row>
    <row r="891">
      <c r="C891" s="14"/>
    </row>
    <row r="892">
      <c r="C892" s="14"/>
    </row>
    <row r="893">
      <c r="C893" s="14"/>
    </row>
    <row r="894">
      <c r="C894" s="14"/>
    </row>
    <row r="895">
      <c r="C895" s="14"/>
    </row>
    <row r="896">
      <c r="C896" s="14"/>
    </row>
    <row r="897">
      <c r="C897" s="14"/>
    </row>
    <row r="898">
      <c r="C898" s="14"/>
    </row>
    <row r="899">
      <c r="C899" s="14"/>
    </row>
    <row r="900">
      <c r="C900" s="14"/>
    </row>
    <row r="901">
      <c r="C901" s="14"/>
    </row>
    <row r="902">
      <c r="C902" s="14"/>
    </row>
    <row r="903">
      <c r="C903" s="14"/>
    </row>
    <row r="904">
      <c r="C904" s="14"/>
    </row>
    <row r="905">
      <c r="C905" s="14"/>
    </row>
    <row r="906">
      <c r="C906" s="14"/>
    </row>
    <row r="907">
      <c r="C907" s="14"/>
    </row>
    <row r="908">
      <c r="C908" s="14"/>
    </row>
    <row r="909">
      <c r="C909" s="14"/>
    </row>
    <row r="910">
      <c r="C910" s="14"/>
    </row>
    <row r="911">
      <c r="C911" s="14"/>
    </row>
    <row r="912">
      <c r="C912" s="14"/>
    </row>
    <row r="913">
      <c r="C913" s="14"/>
    </row>
    <row r="914">
      <c r="C914" s="14"/>
    </row>
    <row r="915">
      <c r="C915" s="14"/>
    </row>
    <row r="916">
      <c r="C916" s="14"/>
    </row>
    <row r="917">
      <c r="C917" s="14"/>
    </row>
    <row r="918">
      <c r="C918" s="14"/>
    </row>
    <row r="919">
      <c r="C919" s="14"/>
    </row>
    <row r="920">
      <c r="C920" s="14"/>
    </row>
    <row r="921">
      <c r="C921" s="14"/>
    </row>
    <row r="922">
      <c r="C922" s="14"/>
    </row>
    <row r="923">
      <c r="C923" s="14"/>
    </row>
    <row r="924">
      <c r="C924" s="14"/>
    </row>
    <row r="925">
      <c r="C925" s="14"/>
    </row>
    <row r="926">
      <c r="C926" s="14"/>
    </row>
    <row r="927">
      <c r="C927" s="14"/>
    </row>
    <row r="928">
      <c r="C928" s="14"/>
    </row>
    <row r="929">
      <c r="C929" s="14"/>
    </row>
    <row r="930">
      <c r="C930" s="14"/>
    </row>
    <row r="931">
      <c r="C931" s="14"/>
    </row>
    <row r="932">
      <c r="C932" s="14"/>
    </row>
    <row r="933">
      <c r="C933" s="14"/>
    </row>
    <row r="934">
      <c r="C934" s="14"/>
    </row>
    <row r="935">
      <c r="C935" s="14"/>
    </row>
    <row r="936">
      <c r="C936" s="14"/>
    </row>
    <row r="937">
      <c r="C937" s="14"/>
    </row>
    <row r="938">
      <c r="C938" s="14"/>
    </row>
    <row r="939">
      <c r="C939" s="14"/>
    </row>
    <row r="940">
      <c r="C940" s="14"/>
    </row>
    <row r="941">
      <c r="C941" s="14"/>
    </row>
    <row r="942">
      <c r="C942" s="14"/>
    </row>
    <row r="943">
      <c r="C943" s="14"/>
    </row>
    <row r="944">
      <c r="C944" s="14"/>
    </row>
    <row r="945">
      <c r="C945" s="14"/>
    </row>
    <row r="946">
      <c r="C946" s="14"/>
    </row>
    <row r="947">
      <c r="C947" s="14"/>
    </row>
    <row r="948">
      <c r="C948" s="14"/>
    </row>
    <row r="949">
      <c r="C949" s="14"/>
    </row>
    <row r="950">
      <c r="C950" s="14"/>
    </row>
    <row r="951">
      <c r="C951" s="14"/>
    </row>
    <row r="952">
      <c r="C952" s="14"/>
    </row>
    <row r="953">
      <c r="C953" s="14"/>
    </row>
    <row r="954">
      <c r="C954" s="14"/>
    </row>
    <row r="955">
      <c r="C955" s="14"/>
    </row>
    <row r="956">
      <c r="C956" s="14"/>
    </row>
    <row r="957">
      <c r="C957" s="14"/>
    </row>
    <row r="958">
      <c r="C958" s="14"/>
    </row>
    <row r="959">
      <c r="C959" s="14"/>
    </row>
    <row r="960">
      <c r="C960" s="14"/>
    </row>
    <row r="961">
      <c r="C961" s="14"/>
    </row>
    <row r="962">
      <c r="C962" s="14"/>
    </row>
    <row r="963">
      <c r="C963" s="14"/>
    </row>
    <row r="964">
      <c r="C964" s="14"/>
    </row>
    <row r="965">
      <c r="C965" s="14"/>
    </row>
    <row r="966">
      <c r="C966" s="14"/>
    </row>
    <row r="967">
      <c r="C967" s="14"/>
    </row>
    <row r="968">
      <c r="C968" s="14"/>
    </row>
    <row r="969">
      <c r="C969" s="14"/>
    </row>
    <row r="970">
      <c r="C970" s="14"/>
    </row>
    <row r="971">
      <c r="C971" s="14"/>
    </row>
    <row r="972">
      <c r="C972" s="14"/>
    </row>
    <row r="973">
      <c r="C973" s="14"/>
    </row>
    <row r="974">
      <c r="C974" s="14"/>
    </row>
    <row r="975">
      <c r="C975" s="14"/>
    </row>
    <row r="976">
      <c r="C976" s="14"/>
    </row>
    <row r="977">
      <c r="C977" s="14"/>
    </row>
    <row r="978">
      <c r="C978" s="14"/>
    </row>
    <row r="979">
      <c r="C979" s="14"/>
    </row>
    <row r="980">
      <c r="C980" s="14"/>
    </row>
    <row r="981">
      <c r="C981" s="14"/>
    </row>
    <row r="982">
      <c r="C982" s="14"/>
    </row>
    <row r="983">
      <c r="C983" s="14"/>
    </row>
    <row r="984">
      <c r="C984" s="14"/>
    </row>
    <row r="985">
      <c r="C985" s="14"/>
    </row>
    <row r="986">
      <c r="C986" s="14"/>
    </row>
    <row r="987">
      <c r="C987" s="14"/>
    </row>
    <row r="988">
      <c r="C988" s="14"/>
    </row>
    <row r="989">
      <c r="C989" s="14"/>
    </row>
    <row r="990">
      <c r="C990" s="14"/>
    </row>
    <row r="991">
      <c r="C991" s="14"/>
    </row>
    <row r="992">
      <c r="C992" s="14"/>
    </row>
    <row r="993">
      <c r="C993" s="14"/>
    </row>
    <row r="994">
      <c r="C994" s="14"/>
    </row>
    <row r="995">
      <c r="C995" s="14"/>
    </row>
    <row r="996">
      <c r="C996" s="14"/>
    </row>
    <row r="997">
      <c r="C997" s="14"/>
    </row>
    <row r="998">
      <c r="C998" s="14"/>
    </row>
    <row r="999">
      <c r="C999" s="14"/>
    </row>
    <row r="1000">
      <c r="C1000" s="14"/>
    </row>
    <row r="1001">
      <c r="C1001" s="14"/>
    </row>
    <row r="1002">
      <c r="C1002" s="14"/>
    </row>
    <row r="1003">
      <c r="C1003" s="14"/>
    </row>
  </sheetData>
  <conditionalFormatting sqref="D2:L29">
    <cfRule type="containsBlanks" dxfId="0" priority="1">
      <formula>LEN(TRIM(D2))=0</formula>
    </cfRule>
  </conditionalFormatting>
  <conditionalFormatting sqref="B2:B51">
    <cfRule type="cellIs" dxfId="1" priority="2" operator="equal">
      <formula>"no"</formula>
    </cfRule>
  </conditionalFormatting>
  <hyperlinks>
    <hyperlink r:id="rId1" ref="C5"/>
  </hyperlin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4.75"/>
    <col customWidth="1" min="2" max="2" width="31.75"/>
    <col customWidth="1" min="4" max="4" width="19.5"/>
    <col customWidth="1" min="5" max="5" width="46.13"/>
    <col customWidth="1" min="6" max="6" width="29.0"/>
    <col customWidth="1" min="7" max="7" width="17.25"/>
    <col customWidth="1" min="8" max="8" width="36.88"/>
  </cols>
  <sheetData>
    <row r="1">
      <c r="A1" s="15"/>
      <c r="B1" s="16" t="s">
        <v>73</v>
      </c>
      <c r="C1" s="16" t="s">
        <v>74</v>
      </c>
      <c r="D1" s="16" t="s">
        <v>75</v>
      </c>
      <c r="E1" s="16" t="s">
        <v>76</v>
      </c>
      <c r="F1" s="16" t="s">
        <v>77</v>
      </c>
      <c r="G1" s="16" t="s">
        <v>78</v>
      </c>
      <c r="H1" s="17" t="s">
        <v>79</v>
      </c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>
      <c r="A2" s="19">
        <v>1.0</v>
      </c>
      <c r="B2" s="15" t="str">
        <f>Foglio1!C24</f>
        <v>ATTIV CER DEL PRIMIERO</v>
      </c>
      <c r="C2" s="20"/>
      <c r="D2" s="20" t="str">
        <f>VLOOKUP(B2,Foglio1!$C$2:$M$103,2,FALSE())</f>
        <v>associazione</v>
      </c>
      <c r="E2" s="20" t="str">
        <f>VLOOKUP(B2,Foglio1!$C$2:$M$103,8,FALSE())</f>
        <v>CASTELPIETRA (AC014E00001)</v>
      </c>
      <c r="F2" s="20">
        <f>VLOOKUP(B2,Foglio1!$C$2:$M$103,6,FALSE())</f>
        <v>327</v>
      </c>
      <c r="G2" s="20">
        <f>VLOOKUP(B2,Foglio1!$C$2:$M$103,7,FALSE())</f>
        <v>10</v>
      </c>
      <c r="H2" s="21" t="s">
        <v>80</v>
      </c>
    </row>
    <row r="3">
      <c r="A3" s="19">
        <v>2.0</v>
      </c>
      <c r="B3" s="15" t="str">
        <f>Foglio1!C19</f>
        <v>CER A DOLTRA</v>
      </c>
      <c r="C3" s="20" t="str">
        <f>VLOOKUP(B3,Foglio1!$C$2:$M$103,11,FALSE())</f>
        <v>002</v>
      </c>
      <c r="D3" s="20" t="str">
        <f>VLOOKUP(B3,Foglio1!$C$2:$M$103,2,FALSE())</f>
        <v/>
      </c>
      <c r="E3" s="20" t="str">
        <f>VLOOKUP(B3,Foglio1!$C$2:$M$103,8,FALSE())</f>
        <v>CASTELPIETRA(AC014E00001)</v>
      </c>
      <c r="F3" s="20">
        <f>VLOOKUP(B3,Foglio1!$C$2:$M$103,6,FALSE())</f>
        <v>8</v>
      </c>
      <c r="G3" s="20">
        <f>VLOOKUP(B3,Foglio1!$C$2:$M$103,7,FALSE())</f>
        <v>3</v>
      </c>
    </row>
    <row r="4">
      <c r="A4" s="19">
        <v>3.0</v>
      </c>
      <c r="B4" s="15" t="str">
        <f>Foglio1!C17</f>
        <v>CER CAR</v>
      </c>
      <c r="C4" s="20" t="str">
        <f>VLOOKUP(B4,Foglio1!$C$2:$M$103,11,FALSE())</f>
        <v/>
      </c>
      <c r="D4" s="20" t="str">
        <f>VLOOKUP(B4,Foglio1!$C$2:$M$103,2,FALSE())</f>
        <v>associazione</v>
      </c>
      <c r="E4" s="20" t="str">
        <f>VLOOKUP(B4,Foglio1!$C$2:$M$103,8,FALSE())</f>
        <v>P.S. GIORGIO (AC221E00019)</v>
      </c>
      <c r="F4" s="20">
        <f>VLOOKUP(B4,Foglio1!$C$2:$M$103,6,FALSE())</f>
        <v>80</v>
      </c>
      <c r="G4" s="20">
        <f>VLOOKUP(B4,Foglio1!$C$2:$M$103,7,FALSE())</f>
        <v>36</v>
      </c>
      <c r="H4" s="22" t="s">
        <v>81</v>
      </c>
    </row>
    <row r="5">
      <c r="A5" s="19">
        <v>4.0</v>
      </c>
      <c r="B5" s="15" t="str">
        <f>Foglio1!C13</f>
        <v>CER CEMBRA</v>
      </c>
      <c r="C5" s="20" t="str">
        <f>VLOOKUP(B5,Foglio1!$C$2:$M$103,11,FALSE())</f>
        <v/>
      </c>
      <c r="D5" s="20" t="str">
        <f>VLOOKUP(B5,Foglio1!$C$2:$M$103,2,FALSE())</f>
        <v>associazione</v>
      </c>
      <c r="E5" s="20" t="str">
        <f>VLOOKUP(B5,Foglio1!$C$2:$M$103,8,FALSE())</f>
        <v>VARENA (AC221E00022*)</v>
      </c>
      <c r="F5" s="20" t="str">
        <f>VLOOKUP(B5,Foglio1!$C$2:$M$103,6,FALSE())</f>
        <v/>
      </c>
      <c r="G5" s="20" t="str">
        <f>VLOOKUP(B5,Foglio1!$C$2:$M$103,7,FALSE())</f>
        <v/>
      </c>
      <c r="H5" s="23" t="s">
        <v>82</v>
      </c>
    </row>
    <row r="6">
      <c r="A6" s="19">
        <v>5.0</v>
      </c>
      <c r="B6" s="15" t="str">
        <f>Foglio1!C21</f>
        <v>CER DEL SARCA</v>
      </c>
      <c r="C6" s="20"/>
      <c r="D6" s="20" t="str">
        <f>VLOOKUP(B6,Foglio1!$C$2:$M$103,2,FALSE())</f>
        <v>cooperativa</v>
      </c>
      <c r="E6" s="20" t="str">
        <f>VLOOKUP(B6,Foglio1!$C$2:$M$103,8,FALSE())</f>
        <v>ARCO (AC221E00005)
DRO (AC221E00008)
GIUSTINO (AC221E00003)
LA ROCCA (AC221E00000)
LAVIS (AC221E00018)
NEMBIA (AC221E00007)
S.MASSENZA (AC221E00009)
STORO (AC221E00002)</v>
      </c>
      <c r="F6" s="20">
        <f>VLOOKUP(B6,Foglio1!$C$2:$M$103,6,FALSE())</f>
        <v>1011</v>
      </c>
      <c r="G6" s="20">
        <f>VLOOKUP(B6,Foglio1!$C$2:$M$103,7,FALSE())</f>
        <v>84</v>
      </c>
      <c r="H6" s="23" t="s">
        <v>83</v>
      </c>
    </row>
    <row r="7">
      <c r="A7" s="19">
        <v>6.0</v>
      </c>
      <c r="B7" s="15" t="str">
        <f>Foglio1!C9</f>
        <v>CER FIEMME</v>
      </c>
      <c r="C7" s="20" t="str">
        <f>VLOOKUP(B7,Foglio1!$C$2:$M$103,11,FALSE())</f>
        <v/>
      </c>
      <c r="D7" s="20" t="str">
        <f>VLOOKUP(B7,Foglio1!$C$2:$M$103,2,FALSE())</f>
        <v>cooperativa</v>
      </c>
      <c r="E7" s="20" t="str">
        <f>VLOOKUP(B7,Foglio1!$C$2:$M$103,8,FALSE())</f>
        <v>VARENA (AC221E00022*)</v>
      </c>
      <c r="F7" s="20">
        <f>VLOOKUP(B7,Foglio1!$C$2:$M$103,6,FALSE())</f>
        <v>358</v>
      </c>
      <c r="G7" s="20">
        <f>VLOOKUP(B7,Foglio1!$C$2:$M$103,7,FALSE())</f>
        <v>31</v>
      </c>
      <c r="H7" s="21" t="s">
        <v>84</v>
      </c>
    </row>
    <row r="8">
      <c r="A8" s="19">
        <v>7.0</v>
      </c>
      <c r="B8" s="15" t="str">
        <f>Foglio1!C23</f>
        <v>CER SOLIDALE TRENTINA</v>
      </c>
      <c r="C8" s="20"/>
      <c r="D8" s="20" t="str">
        <f>VLOOKUP(B8,Foglio1!$C$2:$M$103,2,FALSE())</f>
        <v>cooperativa</v>
      </c>
      <c r="E8" s="20" t="str">
        <f>VLOOKUP(B8,Foglio1!$C$2:$M$103,8,FALSE())</f>
        <v>ROVERETO NORD (AC221E00014*)
LIZZANA (AC221E000012*)
S.COLOMBANO (AC221E00017*)</v>
      </c>
      <c r="F8" s="20" t="str">
        <f>VLOOKUP(B8,Foglio1!$C$2:$M$103,6,FALSE())</f>
        <v/>
      </c>
      <c r="G8" s="20">
        <f>VLOOKUP(B8,Foglio1!$C$2:$M$103,7,FALSE())</f>
        <v>11</v>
      </c>
      <c r="H8" s="21" t="s">
        <v>85</v>
      </c>
    </row>
    <row r="9">
      <c r="A9" s="19">
        <v>8.0</v>
      </c>
      <c r="B9" s="15" t="str">
        <f>Foglio1!C8</f>
        <v>CER TENNA</v>
      </c>
      <c r="C9" s="20" t="str">
        <f>VLOOKUP(B9,Foglio1!$C$2:$M$103,11,FALSE())</f>
        <v/>
      </c>
      <c r="D9" s="20" t="str">
        <f>VLOOKUP(B9,Foglio1!$C$2:$M$103,2,FALSE())</f>
        <v>associazione</v>
      </c>
      <c r="E9" s="20" t="str">
        <f>VLOOKUP(B9,Foglio1!$C$2:$M$103,8,FALSE())</f>
        <v>CALDONAZZO (AC221E00020*)</v>
      </c>
      <c r="F9" s="20" t="str">
        <f>VLOOKUP(B9,Foglio1!$C$2:$M$103,6,FALSE())</f>
        <v/>
      </c>
      <c r="G9" s="20" t="str">
        <f>VLOOKUP(B9,Foglio1!$C$2:$M$103,7,FALSE())</f>
        <v/>
      </c>
    </row>
    <row r="10">
      <c r="A10" s="19">
        <v>9.0</v>
      </c>
      <c r="B10" s="15" t="str">
        <f>Foglio1!C25</f>
        <v>CER TER VANOI</v>
      </c>
      <c r="C10" s="20"/>
      <c r="D10" s="20" t="str">
        <f>VLOOKUP(B10,Foglio1!$C$2:$M$103,2,FALSE())</f>
        <v>associazione</v>
      </c>
      <c r="E10" s="20" t="str">
        <f>VLOOKUP(B10,Foglio1!$C$2:$M$103,8,FALSE())</f>
        <v>SAN SILVESTRO (AC014E00002*)</v>
      </c>
      <c r="F10" s="20">
        <f>VLOOKUP(B10,Foglio1!$C$2:$M$103,6,FALSE())</f>
        <v>251</v>
      </c>
      <c r="G10" s="20">
        <f>VLOOKUP(B10,Foglio1!$C$2:$M$103,7,FALSE())</f>
        <v>8</v>
      </c>
      <c r="H10" s="21" t="s">
        <v>80</v>
      </c>
    </row>
    <row r="11">
      <c r="A11" s="19">
        <v>10.0</v>
      </c>
      <c r="B11" s="15" t="str">
        <f>Foglio1!C5</f>
        <v>CER.TO - CER TRENTINO ORIENTALE</v>
      </c>
      <c r="C11" s="20" t="str">
        <f>VLOOKUP(B11,Foglio1!$C$2:$M$103,11,FALSE())</f>
        <v/>
      </c>
      <c r="D11" s="20" t="str">
        <f>VLOOKUP(B11,Foglio1!$C$2:$M$103,2,FALSE())</f>
        <v>cooperativa</v>
      </c>
      <c r="E11" s="20" t="str">
        <f>VLOOKUP(B11,Foglio1!$C$2:$M$103,8,FALSE())</f>
        <v>BORGO VALSUGANA (AC221E00023)
GRIGNO (AC221E00027)
SCURELLE (AC221E00024*)</v>
      </c>
      <c r="F11" s="20">
        <f>VLOOKUP(B11,Foglio1!$C$2:$M$103,6,FALSE())</f>
        <v>1500</v>
      </c>
      <c r="G11" s="20">
        <f>VLOOKUP(B11,Foglio1!$C$2:$M$103,7,FALSE())</f>
        <v>90</v>
      </c>
      <c r="H11" s="23" t="s">
        <v>86</v>
      </c>
    </row>
    <row r="12">
      <c r="A12" s="19">
        <v>11.0</v>
      </c>
      <c r="B12" s="15" t="str">
        <f>Foglio1!C22</f>
        <v>CER VALLAGARINA</v>
      </c>
      <c r="C12" s="20"/>
      <c r="D12" s="20" t="str">
        <f>VLOOKUP(B12,Foglio1!$C$2:$M$103,2,FALSE())</f>
        <v>cooperativa</v>
      </c>
      <c r="E12" s="20" t="str">
        <f>VLOOKUP(B12,Foglio1!$C$2:$M$103,8,FALSE())</f>
        <v>ROVERETO NORD (AC221E00014*)</v>
      </c>
      <c r="F12" s="20">
        <f>VLOOKUP(B12,Foglio1!$C$2:$M$103,6,FALSE())</f>
        <v>300</v>
      </c>
      <c r="G12" s="20">
        <f>VLOOKUP(B12,Foglio1!$C$2:$M$103,7,FALSE())</f>
        <v>10</v>
      </c>
      <c r="H12" s="21" t="s">
        <v>87</v>
      </c>
    </row>
    <row r="13">
      <c r="A13" s="19">
        <v>12.0</v>
      </c>
      <c r="B13" s="15" t="str">
        <f>Foglio1!C3</f>
        <v>CER VALLE DEI LAGHI</v>
      </c>
      <c r="C13" s="20" t="str">
        <f>VLOOKUP(B13,Foglio1!$C$2:$M$103,11,FALSE())</f>
        <v/>
      </c>
      <c r="D13" s="20" t="str">
        <f>VLOOKUP(B13,Foglio1!$C$2:$M$103,2,FALSE())</f>
        <v>cooperativa</v>
      </c>
      <c r="E13" s="20" t="str">
        <f>VLOOKUP(B13,Foglio1!$C$2:$M$103,8,FALSE())</f>
        <v>MADRUZZO (AC221E00009*)</v>
      </c>
      <c r="F13" s="20" t="str">
        <f>VLOOKUP(B13,Foglio1!$C$2:$M$103,6,FALSE())</f>
        <v/>
      </c>
      <c r="G13" s="20" t="str">
        <f>VLOOKUP(B13,Foglio1!$C$2:$M$103,7,FALSE())</f>
        <v/>
      </c>
      <c r="H13" s="23" t="s">
        <v>88</v>
      </c>
    </row>
    <row r="14">
      <c r="A14" s="19">
        <v>13.0</v>
      </c>
      <c r="B14" s="15" t="str">
        <f>Foglio1!C18</f>
        <v>CER ZARGA</v>
      </c>
      <c r="C14" s="20" t="str">
        <f>VLOOKUP(B14,Foglio1!$C$2:$M$103,11,FALSE())</f>
        <v/>
      </c>
      <c r="D14" s="20" t="str">
        <f>VLOOKUP(B14,Foglio1!$C$2:$M$103,2,FALSE())</f>
        <v/>
      </c>
      <c r="E14" s="20" t="str">
        <f>VLOOKUP(B14,Foglio1!$C$2:$M$103,8,FALSE())</f>
        <v>LAVIS (AC221E00018)</v>
      </c>
      <c r="F14" s="20" t="str">
        <f>VLOOKUP(B14,Foglio1!$C$2:$M$103,6,FALSE())</f>
        <v/>
      </c>
      <c r="G14" s="20" t="str">
        <f>VLOOKUP(B14,Foglio1!$C$2:$M$103,7,FALSE())</f>
        <v/>
      </c>
    </row>
    <row r="15">
      <c r="A15" s="19">
        <v>14.0</v>
      </c>
      <c r="B15" s="15" t="str">
        <f>Foglio1!C6</f>
        <v>CERVALS</v>
      </c>
      <c r="C15" s="20" t="str">
        <f>VLOOKUP(B15,Foglio1!$C$2:$M$103,11,FALSE())</f>
        <v/>
      </c>
      <c r="D15" s="20" t="str">
        <f>VLOOKUP(B15,Foglio1!$C$2:$M$103,2,FALSE())</f>
        <v/>
      </c>
      <c r="E15" s="20" t="str">
        <f>VLOOKUP(B15,Foglio1!$C$2:$M$103,8,FALSE())</f>
        <v>SCURELLE (AC221E00024*)</v>
      </c>
      <c r="F15" s="20" t="str">
        <f>VLOOKUP(B15,Foglio1!$C$2:$M$103,6,FALSE())</f>
        <v/>
      </c>
      <c r="G15" s="20" t="str">
        <f>VLOOKUP(B15,Foglio1!$C$2:$M$103,7,FALSE())</f>
        <v/>
      </c>
    </row>
    <row r="16">
      <c r="A16" s="19">
        <v>15.0</v>
      </c>
      <c r="B16" s="15" t="str">
        <f>Foglio1!C10</f>
        <v>CESLA</v>
      </c>
      <c r="C16" s="20" t="str">
        <f>VLOOKUP(B16,Foglio1!$C$2:$M$103,11,FALSE())</f>
        <v/>
      </c>
      <c r="D16" s="20" t="str">
        <f>VLOOKUP(B16,Foglio1!$C$2:$M$103,2,FALSE())</f>
        <v>associazione</v>
      </c>
      <c r="E16" s="20" t="str">
        <f>VLOOKUP(B16,Foglio1!$C$2:$M$103,8,FALSE())</f>
        <v>MOENA (AC221E00026*)</v>
      </c>
      <c r="F16" s="20">
        <f>VLOOKUP(B16,Foglio1!$C$2:$M$103,6,FALSE())</f>
        <v>20</v>
      </c>
      <c r="G16" s="20" t="str">
        <f>VLOOKUP(B16,Foglio1!$C$2:$M$103,7,FALSE())</f>
        <v/>
      </c>
      <c r="H16" s="23" t="s">
        <v>89</v>
      </c>
    </row>
    <row r="17">
      <c r="A17" s="19">
        <v>16.0</v>
      </c>
      <c r="B17" s="15" t="str">
        <f>Foglio1!C16</f>
        <v>CIVE C'è</v>
      </c>
      <c r="C17" s="20" t="str">
        <f>VLOOKUP(B17,Foglio1!$C$2:$M$103,11,FALSE())</f>
        <v/>
      </c>
      <c r="D17" s="20" t="str">
        <f>VLOOKUP(B17,Foglio1!$C$2:$M$103,2,FALSE())</f>
        <v>associazione</v>
      </c>
      <c r="E17" s="20" t="str">
        <f>VLOOKUP(B17,Foglio1!$C$2:$M$103,8,FALSE())</f>
        <v>BRAZZANIGA (AC221E00021*)</v>
      </c>
      <c r="F17" s="20" t="str">
        <f>VLOOKUP(B17,Foglio1!$C$2:$M$103,6,FALSE())</f>
        <v/>
      </c>
      <c r="G17" s="20" t="str">
        <f>VLOOKUP(B17,Foglio1!$C$2:$M$103,7,FALSE())</f>
        <v/>
      </c>
      <c r="H17" s="23" t="s">
        <v>90</v>
      </c>
    </row>
    <row r="18">
      <c r="A18" s="19">
        <v>17.0</v>
      </c>
      <c r="B18" s="15" t="str">
        <f>Foglio1!C15</f>
        <v>COM.EN.PINE'</v>
      </c>
      <c r="C18" s="20" t="str">
        <f>VLOOKUP(B18,Foglio1!$C$2:$M$103,11,FALSE())</f>
        <v/>
      </c>
      <c r="D18" s="20" t="str">
        <f>VLOOKUP(B18,Foglio1!$C$2:$M$103,2,FALSE())</f>
        <v>associazione</v>
      </c>
      <c r="E18" s="20" t="str">
        <f>VLOOKUP(B18,Foglio1!$C$2:$M$103,8,FALSE())</f>
        <v>BRAZZANIGA (AC221E00021*)</v>
      </c>
      <c r="F18" s="20">
        <f>VLOOKUP(B18,Foglio1!$C$2:$M$103,6,FALSE())</f>
        <v>74</v>
      </c>
      <c r="G18" s="20">
        <f>VLOOKUP(B18,Foglio1!$C$2:$M$103,7,FALSE())</f>
        <v>58</v>
      </c>
      <c r="H18" s="23" t="s">
        <v>91</v>
      </c>
    </row>
    <row r="19">
      <c r="A19" s="19">
        <v>18.0</v>
      </c>
      <c r="B19" s="15" t="str">
        <f>Foglio1!C7</f>
        <v>ENERGIA NUOVA VALLARSA</v>
      </c>
      <c r="C19" s="20" t="str">
        <f>VLOOKUP(B19,Foglio1!$C$2:$M$103,11,FALSE())</f>
        <v/>
      </c>
      <c r="D19" s="20" t="str">
        <f>VLOOKUP(B19,Foglio1!$C$2:$M$103,2,FALSE())</f>
        <v>associazione</v>
      </c>
      <c r="E19" s="20" t="str">
        <f>VLOOKUP(B19,Foglio1!$C$2:$M$103,8,FALSE())</f>
        <v>S.COLOMBANO (AC221E00017*)</v>
      </c>
      <c r="F19" s="20">
        <f>VLOOKUP(B19,Foglio1!$C$2:$M$103,6,FALSE())</f>
        <v>380</v>
      </c>
      <c r="G19" s="20">
        <f>VLOOKUP(B19,Foglio1!$C$2:$M$103,7,FALSE())</f>
        <v>120</v>
      </c>
      <c r="H19" s="23" t="s">
        <v>92</v>
      </c>
    </row>
    <row r="20">
      <c r="A20" s="19">
        <v>19.0</v>
      </c>
      <c r="B20" s="15" t="str">
        <f>Foglio1!C27</f>
        <v>EUREKA CER</v>
      </c>
      <c r="C20" s="20"/>
      <c r="D20" s="20" t="str">
        <f>VLOOKUP(B20,Foglio1!$C$2:$M$103,2,FALSE())</f>
        <v>cooperativa</v>
      </c>
      <c r="E20" s="20" t="str">
        <f>VLOOKUP(B20,Foglio1!$C$2:$M$103,8,FALSE())</f>
        <v>NEMBIA (AC221E00007)
TN SUD (AC221E000015)</v>
      </c>
      <c r="F20" s="20">
        <f>VLOOKUP(B20,Foglio1!$C$2:$M$103,6,FALSE())</f>
        <v>90.6</v>
      </c>
      <c r="G20" s="20">
        <f>VLOOKUP(B20,Foglio1!$C$2:$M$103,7,FALSE())</f>
        <v>5</v>
      </c>
      <c r="H20" s="22" t="s">
        <v>93</v>
      </c>
    </row>
    <row r="21">
      <c r="A21" s="19">
        <v>20.0</v>
      </c>
      <c r="B21" s="15" t="str">
        <f>Foglio1!C28</f>
        <v>FONDAZIONE DIOCESI ENERGY ETS</v>
      </c>
      <c r="C21" s="20"/>
      <c r="D21" s="20" t="str">
        <f>VLOOKUP(B21,Foglio1!$C$2:$M$103,2,FALSE())</f>
        <v>fondazione</v>
      </c>
      <c r="E21" s="24" t="str">
        <f>VLOOKUP(B21,Foglio1!$C$2:$M$103,8,FALSE())</f>
        <v>CASTELPIETRA (AC014E00001*), SAN SILVESTRO (AC014E00002*), AIR ROTALIANA (AC083E00001*), LA ROCCA (AC221E00000*), CIMEGO (AC221E00001*), STORO (AC221E00002*), GIUSTINO (AC221E00003*), OSSANA (AC221E00004*), ARCO (AC221E00005*), MONCLASSICO (AC221E00006*), NEMBIA (AC221E00007*), DRO (AC221E00008*), S.MASSENZA (AC221E00009*), TASSULLO (AC221E00010*), AVIO (AC221E00011*), LIZZANA (AC221E00012*), MASOCORONA (AC221E00013*), ROVERETO NORD (AC221E00014*), TN SUD (AC221E00015*), S.MICHELE  (AC221E00016*), S.COLOMBANO (AC221E00017*), LAVIS (AC221E00018*), P.S. GIORGIO (AC221E00019*), CALDONAZZO (AC221E00020*), BRAZZANIGA (AC221E00021*), VARENA (AC221E00022*), BORGO VALSUGANA (AC221E00023*), SCURELLE (AC221E00024*), PREDAZZO (AC221E00025*), MOENA (AC221E00026*), GRIGNO (AC221E00027*), CAMPITELLO (AC221E00028*)</v>
      </c>
      <c r="F21" s="20" t="str">
        <f>VLOOKUP(B21,Foglio1!$C$2:$M$103,6,FALSE())</f>
        <v/>
      </c>
      <c r="G21" s="20">
        <f>VLOOKUP(B21,Foglio1!$C$2:$M$103,7,FALSE())</f>
        <v>5</v>
      </c>
      <c r="H21" s="21" t="s">
        <v>94</v>
      </c>
    </row>
    <row r="22">
      <c r="A22" s="19">
        <v>21.0</v>
      </c>
      <c r="B22" s="15" t="str">
        <f>Foglio1!C26</f>
        <v>FONDAZIONE SOLERGIA</v>
      </c>
      <c r="C22" s="20"/>
      <c r="D22" s="20" t="str">
        <f>VLOOKUP(B22,Foglio1!$C$2:$M$103,2,FALSE())</f>
        <v/>
      </c>
      <c r="E22" s="20" t="str">
        <f>VLOOKUP(B22,Foglio1!$C$2:$M$103,8,FALSE())</f>
        <v>SAN SILVESTRO (AC014E00002)
LAVIS (AC221E00018)</v>
      </c>
      <c r="F22" s="20">
        <f>VLOOKUP(B22,Foglio1!$C$2:$M$103,6,FALSE())</f>
        <v>52</v>
      </c>
      <c r="G22" s="20">
        <f>VLOOKUP(B22,Foglio1!$C$2:$M$103,7,FALSE())</f>
        <v>4</v>
      </c>
    </row>
    <row r="23">
      <c r="A23" s="19">
        <v>22.0</v>
      </c>
      <c r="B23" s="15" t="str">
        <f>Foglio1!C2</f>
        <v>GREENLAND</v>
      </c>
      <c r="C23" s="20" t="str">
        <f>VLOOKUP(B23,Foglio1!$C$2:$M$103,11,FALSE())</f>
        <v>003</v>
      </c>
      <c r="D23" s="20" t="str">
        <f>VLOOKUP(B23,Foglio1!$C$2:$M$103,2,FALSE())</f>
        <v>cooperativa</v>
      </c>
      <c r="E23" s="20" t="str">
        <f>VLOOKUP(B23,Foglio1!$C$2:$M$103,8,FALSE())</f>
        <v>CALDONAZZO (AC221E00020)
ROVERETO NORD (AC221E00014)
S.COLOMBANO (AC221E00017)</v>
      </c>
      <c r="F23" s="20">
        <f>VLOOKUP(B23,Foglio1!$C$2:$M$103,6,FALSE())</f>
        <v>93</v>
      </c>
      <c r="G23" s="20">
        <f>VLOOKUP(B23,Foglio1!$C$2:$M$103,7,FALSE())</f>
        <v>215</v>
      </c>
      <c r="H23" s="23" t="s">
        <v>95</v>
      </c>
    </row>
    <row r="24">
      <c r="A24" s="19">
        <v>23.0</v>
      </c>
      <c r="B24" s="15" t="str">
        <f>Foglio1!C4</f>
        <v>KONCERT</v>
      </c>
      <c r="C24" s="20" t="str">
        <f>VLOOKUP(B24,Foglio1!$C$2:$M$103,11,FALSE())</f>
        <v>004</v>
      </c>
      <c r="D24" s="20" t="str">
        <f>VLOOKUP(B24,Foglio1!$C$2:$M$103,2,FALSE())</f>
        <v>cooperativa</v>
      </c>
      <c r="E24" s="20" t="str">
        <f>VLOOKUP(B24,Foglio1!$C$2:$M$103,8,FALSE())</f>
        <v>S.MICHELE (AC221E00016)
AIR ROTALIANA (AC083E00001)
LAVIS (AC221E00018*)
P.S.GIORGIO (AC221E00019*)
TN SUD (AC221E000015*)</v>
      </c>
      <c r="F24" s="20">
        <f>VLOOKUP(B24,Foglio1!$C$2:$M$103,6,FALSE())</f>
        <v>1400</v>
      </c>
      <c r="G24" s="20">
        <f>VLOOKUP(B24,Foglio1!$C$2:$M$103,7,FALSE())</f>
        <v>340</v>
      </c>
      <c r="H24" s="23" t="s">
        <v>96</v>
      </c>
    </row>
    <row r="25">
      <c r="A25" s="19">
        <v>24.0</v>
      </c>
      <c r="B25" s="15" t="str">
        <f>Foglio1!C11</f>
        <v>LA BUONA FONTE</v>
      </c>
      <c r="C25" s="20" t="str">
        <f>VLOOKUP(B25,Foglio1!$C$2:$M$103,11,FALSE())</f>
        <v>001</v>
      </c>
      <c r="D25" s="20" t="str">
        <f>VLOOKUP(B25,Foglio1!$C$2:$M$103,2,FALSE())</f>
        <v>associazione</v>
      </c>
      <c r="E25" s="20" t="str">
        <f>VLOOKUP(B25,Foglio1!$C$2:$M$103,8,FALSE())</f>
        <v>STORO (AC221E00002)</v>
      </c>
      <c r="F25" s="20">
        <f>VLOOKUP(B25,Foglio1!$C$2:$M$103,6,FALSE())</f>
        <v>18.56</v>
      </c>
      <c r="G25" s="20">
        <f>VLOOKUP(B25,Foglio1!$C$2:$M$103,7,FALSE())</f>
        <v>25</v>
      </c>
      <c r="H25" s="23" t="s">
        <v>97</v>
      </c>
    </row>
    <row r="26">
      <c r="A26" s="19">
        <v>25.0</v>
      </c>
      <c r="B26" s="15" t="str">
        <f>Foglio1!C12</f>
        <v>NOS ENERGIA</v>
      </c>
      <c r="C26" s="20" t="str">
        <f>VLOOKUP(B26,Foglio1!$C$2:$M$103,11,FALSE())</f>
        <v/>
      </c>
      <c r="D26" s="20" t="str">
        <f>VLOOKUP(B26,Foglio1!$C$2:$M$103,2,FALSE())</f>
        <v>cooperativa</v>
      </c>
      <c r="E26" s="20" t="str">
        <f>VLOOKUP(B26,Foglio1!$C$2:$M$103,8,FALSE())</f>
        <v>TASSULLO (AC221E00010)</v>
      </c>
      <c r="F26" s="20">
        <f>VLOOKUP(B26,Foglio1!$C$2:$M$103,6,FALSE())</f>
        <v>6</v>
      </c>
      <c r="G26" s="20">
        <f>VLOOKUP(B26,Foglio1!$C$2:$M$103,7,FALSE())</f>
        <v>3</v>
      </c>
      <c r="H26" s="25" t="s">
        <v>98</v>
      </c>
    </row>
    <row r="27">
      <c r="A27" s="19">
        <v>26.0</v>
      </c>
      <c r="B27" s="15" t="str">
        <f>Foglio1!C20</f>
        <v>SOLARIA</v>
      </c>
      <c r="C27" s="20"/>
      <c r="D27" s="20" t="str">
        <f>VLOOKUP(B27,Foglio1!$C$2:$M$103,2,FALSE())</f>
        <v>associazione</v>
      </c>
      <c r="E27" s="20" t="str">
        <f>VLOOKUP(B27,Foglio1!$C$2:$M$103,8,FALSE())</f>
        <v/>
      </c>
      <c r="F27" s="20" t="str">
        <f>VLOOKUP(B27,Foglio1!$C$2:$M$103,6,FALSE())</f>
        <v/>
      </c>
      <c r="G27" s="20" t="str">
        <f>VLOOKUP(B27,Foglio1!$C$2:$M$103,7,FALSE())</f>
        <v/>
      </c>
      <c r="H27" s="23" t="s">
        <v>99</v>
      </c>
    </row>
    <row r="28">
      <c r="A28" s="19">
        <v>27.0</v>
      </c>
      <c r="B28" s="15" t="str">
        <f>Foglio1!C14</f>
        <v>TECER</v>
      </c>
      <c r="C28" s="20" t="str">
        <f>VLOOKUP(B28,Foglio1!$C$2:$M$103,11,FALSE())</f>
        <v/>
      </c>
      <c r="D28" s="20" t="str">
        <f>VLOOKUP(B28,Foglio1!$C$2:$M$103,2,FALSE())</f>
        <v>associazione</v>
      </c>
      <c r="E28" s="20" t="str">
        <f>VLOOKUP(B28,Foglio1!$C$2:$M$103,8,FALSE())</f>
        <v>P.S. GIORGIO (AC221E00019*)</v>
      </c>
      <c r="F28" s="20">
        <f>VLOOKUP(B28,Foglio1!$C$2:$M$103,6,FALSE())</f>
        <v>35</v>
      </c>
      <c r="G28" s="20">
        <f>VLOOKUP(B28,Foglio1!$C$2:$M$103,7,FALSE())</f>
        <v>62</v>
      </c>
      <c r="H28" s="21" t="s">
        <v>100</v>
      </c>
    </row>
    <row r="29">
      <c r="A29" s="19">
        <v>28.0</v>
      </c>
      <c r="B29" s="15" t="str">
        <f>Foglio1!C29</f>
        <v>EYCO SOCIETÀ COOPERATIVA</v>
      </c>
      <c r="C29" s="20"/>
      <c r="D29" s="20" t="str">
        <f>VLOOKUP(B29,Foglio1!$C$2:$M$103,2,FALSE())</f>
        <v>cooperativa</v>
      </c>
      <c r="E29" s="24" t="str">
        <f>VLOOKUP(B29,Foglio1!$C$2:$M$103,8,FALSE())</f>
        <v>OSSANA (AC221E00004), ARCO (AC221E00005), TASSULLO (AC221E00010), ROVERETO NORD (AC221E00014), BRAZZANIGA (AC221E00021), VARENA (AC221E00022), BORGO VALSUGANA (AC221E00023), LIZZANA (AC221E000012)</v>
      </c>
      <c r="F29" s="20">
        <f>VLOOKUP(B29,Foglio1!$C$2:$M$103,6,FALSE())</f>
        <v>123.9</v>
      </c>
      <c r="G29" s="20">
        <f>VLOOKUP(B29,Foglio1!$C$2:$M$103,7,FALSE())</f>
        <v>51</v>
      </c>
    </row>
    <row r="30">
      <c r="A30" s="19">
        <v>29.0</v>
      </c>
      <c r="B30" s="15" t="str">
        <f>Foglio1!C30</f>
        <v/>
      </c>
      <c r="C30" s="20"/>
      <c r="D30" s="20" t="str">
        <f>VLOOKUP(B30,Foglio1!$C$2:$M$103,2,FALSE())</f>
        <v>#N/A</v>
      </c>
      <c r="E30" s="20" t="str">
        <f>VLOOKUP(B30,Foglio1!$C$2:$M$103,8,FALSE())</f>
        <v>#N/A</v>
      </c>
      <c r="F30" s="20" t="str">
        <f>VLOOKUP(B30,Foglio1!$C$2:$M$103,6,FALSE())</f>
        <v>#N/A</v>
      </c>
      <c r="G30" s="20" t="str">
        <f>VLOOKUP(B30,Foglio1!$C$2:$M$103,7,FALSE())</f>
        <v>#N/A</v>
      </c>
    </row>
    <row r="31">
      <c r="A31" s="19">
        <v>30.0</v>
      </c>
      <c r="B31" s="15" t="str">
        <f>Foglio1!C31</f>
        <v/>
      </c>
      <c r="C31" s="20"/>
      <c r="D31" s="20" t="str">
        <f>VLOOKUP(B31,Foglio1!$C$2:$M$103,2,FALSE())</f>
        <v>#N/A</v>
      </c>
      <c r="E31" s="20" t="str">
        <f>VLOOKUP(B31,Foglio1!$C$2:$M$103,8,FALSE())</f>
        <v>#N/A</v>
      </c>
      <c r="F31" s="20" t="str">
        <f>VLOOKUP(B31,Foglio1!$C$2:$M$103,6,FALSE())</f>
        <v>#N/A</v>
      </c>
      <c r="G31" s="20" t="str">
        <f>VLOOKUP(B31,Foglio1!$C$2:$M$103,7,FALSE())</f>
        <v>#N/A</v>
      </c>
    </row>
    <row r="32">
      <c r="A32" s="19">
        <v>31.0</v>
      </c>
      <c r="B32" s="15" t="str">
        <f>Foglio1!C32</f>
        <v/>
      </c>
      <c r="C32" s="20"/>
      <c r="D32" s="20" t="str">
        <f>VLOOKUP(B32,Foglio1!$C$2:$M$103,2,FALSE())</f>
        <v>#N/A</v>
      </c>
      <c r="E32" s="20" t="str">
        <f>VLOOKUP(B32,Foglio1!$C$2:$M$103,8,FALSE())</f>
        <v>#N/A</v>
      </c>
      <c r="F32" s="20" t="str">
        <f>VLOOKUP(B32,Foglio1!$C$2:$M$103,6,FALSE())</f>
        <v>#N/A</v>
      </c>
      <c r="G32" s="20" t="str">
        <f>VLOOKUP(B32,Foglio1!$C$2:$M$103,7,FALSE())</f>
        <v>#N/A</v>
      </c>
    </row>
    <row r="33">
      <c r="A33" s="19">
        <v>32.0</v>
      </c>
      <c r="B33" s="15" t="str">
        <f>Foglio1!C33</f>
        <v/>
      </c>
      <c r="C33" s="20"/>
      <c r="D33" s="20" t="str">
        <f>VLOOKUP(B33,Foglio1!$C$2:$M$103,2,FALSE())</f>
        <v>#N/A</v>
      </c>
      <c r="E33" s="20" t="str">
        <f>VLOOKUP(B33,Foglio1!$C$2:$M$103,8,FALSE())</f>
        <v>#N/A</v>
      </c>
      <c r="F33" s="20" t="str">
        <f>VLOOKUP(B33,Foglio1!$C$2:$M$103,6,FALSE())</f>
        <v>#N/A</v>
      </c>
      <c r="G33" s="20" t="str">
        <f>VLOOKUP(B33,Foglio1!$C$2:$M$103,7,FALSE())</f>
        <v>#N/A</v>
      </c>
    </row>
    <row r="34">
      <c r="A34" s="19">
        <v>33.0</v>
      </c>
      <c r="B34" s="15" t="str">
        <f>Foglio1!C34</f>
        <v/>
      </c>
      <c r="C34" s="20"/>
      <c r="D34" s="20" t="str">
        <f>VLOOKUP(B34,Foglio1!$C$2:$M$103,2,FALSE())</f>
        <v>#N/A</v>
      </c>
      <c r="E34" s="20" t="str">
        <f>VLOOKUP(B34,Foglio1!$C$2:$M$103,8,FALSE())</f>
        <v>#N/A</v>
      </c>
      <c r="F34" s="20" t="str">
        <f>VLOOKUP(B34,Foglio1!$C$2:$M$103,6,FALSE())</f>
        <v>#N/A</v>
      </c>
      <c r="G34" s="20" t="str">
        <f>VLOOKUP(B34,Foglio1!$C$2:$M$103,7,FALSE())</f>
        <v>#N/A</v>
      </c>
    </row>
    <row r="35">
      <c r="A35" s="19">
        <v>34.0</v>
      </c>
      <c r="B35" s="15" t="str">
        <f>Foglio1!C35</f>
        <v/>
      </c>
      <c r="C35" s="20"/>
      <c r="D35" s="20" t="str">
        <f>VLOOKUP(B35,Foglio1!$C$2:$M$103,2,FALSE())</f>
        <v>#N/A</v>
      </c>
      <c r="E35" s="20" t="str">
        <f>VLOOKUP(B35,Foglio1!$C$2:$M$103,8,FALSE())</f>
        <v>#N/A</v>
      </c>
      <c r="F35" s="20" t="str">
        <f>VLOOKUP(B35,Foglio1!$C$2:$M$103,6,FALSE())</f>
        <v>#N/A</v>
      </c>
      <c r="G35" s="20" t="str">
        <f>VLOOKUP(B35,Foglio1!$C$2:$M$103,7,FALSE())</f>
        <v>#N/A</v>
      </c>
    </row>
    <row r="36">
      <c r="A36" s="19">
        <v>35.0</v>
      </c>
      <c r="B36" s="15" t="str">
        <f>Foglio1!C36</f>
        <v/>
      </c>
      <c r="C36" s="20"/>
      <c r="D36" s="20" t="str">
        <f>VLOOKUP(B36,Foglio1!$C$2:$M$103,2,FALSE())</f>
        <v>#N/A</v>
      </c>
      <c r="E36" s="20" t="str">
        <f>VLOOKUP(B36,Foglio1!$C$2:$M$103,8,FALSE())</f>
        <v>#N/A</v>
      </c>
      <c r="F36" s="20" t="str">
        <f>VLOOKUP(B36,Foglio1!$C$2:$M$103,6,FALSE())</f>
        <v>#N/A</v>
      </c>
      <c r="G36" s="20" t="str">
        <f>VLOOKUP(B36,Foglio1!$C$2:$M$103,7,FALSE())</f>
        <v>#N/A</v>
      </c>
    </row>
    <row r="37">
      <c r="A37" s="19">
        <v>36.0</v>
      </c>
      <c r="B37" s="15" t="str">
        <f>Foglio1!C37</f>
        <v/>
      </c>
      <c r="C37" s="20"/>
      <c r="D37" s="20" t="str">
        <f>VLOOKUP(B37,Foglio1!$C$2:$M$103,2,FALSE())</f>
        <v>#N/A</v>
      </c>
      <c r="E37" s="20" t="str">
        <f>VLOOKUP(B37,Foglio1!$C$2:$M$103,8,FALSE())</f>
        <v>#N/A</v>
      </c>
      <c r="F37" s="20" t="str">
        <f>VLOOKUP(B37,Foglio1!$C$2:$M$103,6,FALSE())</f>
        <v>#N/A</v>
      </c>
      <c r="G37" s="20" t="str">
        <f>VLOOKUP(B37,Foglio1!$C$2:$M$103,7,FALSE())</f>
        <v>#N/A</v>
      </c>
    </row>
    <row r="38">
      <c r="A38" s="19">
        <v>37.0</v>
      </c>
      <c r="B38" s="15" t="str">
        <f>Foglio1!C38</f>
        <v/>
      </c>
      <c r="C38" s="20"/>
      <c r="D38" s="20" t="str">
        <f>VLOOKUP(B38,Foglio1!$C$2:$M$103,2,FALSE())</f>
        <v>#N/A</v>
      </c>
      <c r="E38" s="20" t="str">
        <f>VLOOKUP(B38,Foglio1!$C$2:$M$103,8,FALSE())</f>
        <v>#N/A</v>
      </c>
      <c r="F38" s="20" t="str">
        <f>VLOOKUP(B38,Foglio1!$C$2:$M$103,6,FALSE())</f>
        <v>#N/A</v>
      </c>
      <c r="G38" s="20" t="str">
        <f>VLOOKUP(B38,Foglio1!$C$2:$M$103,7,FALSE())</f>
        <v>#N/A</v>
      </c>
    </row>
    <row r="39">
      <c r="A39" s="19">
        <v>38.0</v>
      </c>
      <c r="B39" s="15" t="str">
        <f>Foglio1!C39</f>
        <v/>
      </c>
      <c r="C39" s="20"/>
      <c r="D39" s="20" t="str">
        <f>VLOOKUP(B39,Foglio1!$C$2:$M$103,2,FALSE())</f>
        <v>#N/A</v>
      </c>
      <c r="E39" s="20" t="str">
        <f>VLOOKUP(B39,Foglio1!$C$2:$M$103,8,FALSE())</f>
        <v>#N/A</v>
      </c>
      <c r="F39" s="20" t="str">
        <f>VLOOKUP(B39,Foglio1!$C$2:$M$103,6,FALSE())</f>
        <v>#N/A</v>
      </c>
      <c r="G39" s="20" t="str">
        <f>VLOOKUP(B39,Foglio1!$C$2:$M$103,7,FALSE())</f>
        <v>#N/A</v>
      </c>
    </row>
    <row r="40">
      <c r="A40" s="19">
        <v>39.0</v>
      </c>
      <c r="B40" s="15" t="str">
        <f>Foglio1!C40</f>
        <v/>
      </c>
      <c r="C40" s="20"/>
      <c r="D40" s="20" t="str">
        <f>VLOOKUP(B40,Foglio1!$C$2:$M$103,2,FALSE())</f>
        <v>#N/A</v>
      </c>
      <c r="E40" s="20" t="str">
        <f>VLOOKUP(B40,Foglio1!$C$2:$M$103,8,FALSE())</f>
        <v>#N/A</v>
      </c>
      <c r="F40" s="20" t="str">
        <f>VLOOKUP(B40,Foglio1!$C$2:$M$103,6,FALSE())</f>
        <v>#N/A</v>
      </c>
      <c r="G40" s="20" t="str">
        <f>VLOOKUP(B40,Foglio1!$C$2:$M$103,7,FALSE())</f>
        <v>#N/A</v>
      </c>
    </row>
    <row r="41">
      <c r="A41" s="19">
        <v>40.0</v>
      </c>
      <c r="B41" s="15" t="str">
        <f>Foglio1!C41</f>
        <v/>
      </c>
      <c r="C41" s="20"/>
      <c r="D41" s="20" t="str">
        <f>VLOOKUP(B41,Foglio1!$C$2:$M$103,2,FALSE())</f>
        <v>#N/A</v>
      </c>
      <c r="E41" s="20" t="str">
        <f>VLOOKUP(B41,Foglio1!$C$2:$M$103,8,FALSE())</f>
        <v>#N/A</v>
      </c>
      <c r="F41" s="20" t="str">
        <f>VLOOKUP(B41,Foglio1!$C$2:$M$103,6,FALSE())</f>
        <v>#N/A</v>
      </c>
      <c r="G41" s="20" t="str">
        <f>VLOOKUP(B41,Foglio1!$C$2:$M$103,7,FALSE())</f>
        <v>#N/A</v>
      </c>
    </row>
    <row r="42">
      <c r="A42" s="19">
        <v>41.0</v>
      </c>
      <c r="B42" s="15" t="str">
        <f>Foglio1!C42</f>
        <v/>
      </c>
      <c r="C42" s="20"/>
      <c r="D42" s="20" t="str">
        <f>VLOOKUP(B42,Foglio1!$C$2:$M$103,2,FALSE())</f>
        <v>#N/A</v>
      </c>
      <c r="E42" s="20" t="str">
        <f>VLOOKUP(B42,Foglio1!$C$2:$M$103,8,FALSE())</f>
        <v>#N/A</v>
      </c>
      <c r="F42" s="20" t="str">
        <f>VLOOKUP(B42,Foglio1!$C$2:$M$103,6,FALSE())</f>
        <v>#N/A</v>
      </c>
      <c r="G42" s="20" t="str">
        <f>VLOOKUP(B42,Foglio1!$C$2:$M$103,7,FALSE())</f>
        <v>#N/A</v>
      </c>
    </row>
    <row r="43">
      <c r="A43" s="19">
        <v>42.0</v>
      </c>
      <c r="B43" s="15" t="str">
        <f>Foglio1!C43</f>
        <v/>
      </c>
      <c r="C43" s="20"/>
      <c r="D43" s="20" t="str">
        <f>VLOOKUP(B43,Foglio1!$C$2:$M$103,2,FALSE())</f>
        <v>#N/A</v>
      </c>
      <c r="E43" s="20" t="str">
        <f>VLOOKUP(B43,Foglio1!$C$2:$M$103,8,FALSE())</f>
        <v>#N/A</v>
      </c>
      <c r="F43" s="20" t="str">
        <f>VLOOKUP(B43,Foglio1!$C$2:$M$103,6,FALSE())</f>
        <v>#N/A</v>
      </c>
      <c r="G43" s="20" t="str">
        <f>VLOOKUP(B43,Foglio1!$C$2:$M$103,7,FALSE())</f>
        <v>#N/A</v>
      </c>
    </row>
    <row r="44">
      <c r="A44" s="19">
        <v>43.0</v>
      </c>
      <c r="B44" s="15" t="str">
        <f>Foglio1!C44</f>
        <v/>
      </c>
      <c r="C44" s="20"/>
      <c r="D44" s="20" t="str">
        <f>VLOOKUP(B44,Foglio1!$C$2:$M$103,2,FALSE())</f>
        <v>#N/A</v>
      </c>
      <c r="E44" s="20" t="str">
        <f>VLOOKUP(B44,Foglio1!$C$2:$M$103,8,FALSE())</f>
        <v>#N/A</v>
      </c>
      <c r="F44" s="20" t="str">
        <f>VLOOKUP(B44,Foglio1!$C$2:$M$103,6,FALSE())</f>
        <v>#N/A</v>
      </c>
      <c r="G44" s="20" t="str">
        <f>VLOOKUP(B44,Foglio1!$C$2:$M$103,7,FALSE())</f>
        <v>#N/A</v>
      </c>
    </row>
    <row r="45">
      <c r="A45" s="19">
        <v>44.0</v>
      </c>
      <c r="B45" s="15" t="str">
        <f>Foglio1!C45</f>
        <v/>
      </c>
      <c r="C45" s="20"/>
      <c r="D45" s="20" t="str">
        <f>VLOOKUP(B45,Foglio1!$C$2:$M$103,2,FALSE())</f>
        <v>#N/A</v>
      </c>
      <c r="E45" s="20" t="str">
        <f>VLOOKUP(B45,Foglio1!$C$2:$M$103,8,FALSE())</f>
        <v>#N/A</v>
      </c>
      <c r="F45" s="20" t="str">
        <f>VLOOKUP(B45,Foglio1!$C$2:$M$103,6,FALSE())</f>
        <v>#N/A</v>
      </c>
      <c r="G45" s="20" t="str">
        <f>VLOOKUP(B45,Foglio1!$C$2:$M$103,7,FALSE())</f>
        <v>#N/A</v>
      </c>
    </row>
    <row r="46">
      <c r="A46" s="19">
        <v>45.0</v>
      </c>
      <c r="B46" s="15" t="str">
        <f>Foglio1!C46</f>
        <v/>
      </c>
      <c r="C46" s="20"/>
      <c r="D46" s="20" t="str">
        <f>VLOOKUP(B46,Foglio1!$C$2:$M$103,2,FALSE())</f>
        <v>#N/A</v>
      </c>
      <c r="E46" s="20" t="str">
        <f>VLOOKUP(B46,Foglio1!$C$2:$M$103,8,FALSE())</f>
        <v>#N/A</v>
      </c>
      <c r="F46" s="20" t="str">
        <f>VLOOKUP(B46,Foglio1!$C$2:$M$103,6,FALSE())</f>
        <v>#N/A</v>
      </c>
      <c r="G46" s="20" t="str">
        <f>VLOOKUP(B46,Foglio1!$C$2:$M$103,7,FALSE())</f>
        <v>#N/A</v>
      </c>
    </row>
    <row r="47">
      <c r="A47" s="19">
        <v>46.0</v>
      </c>
      <c r="B47" s="15" t="str">
        <f>Foglio1!C47</f>
        <v/>
      </c>
      <c r="C47" s="20"/>
      <c r="D47" s="20" t="str">
        <f>VLOOKUP(B47,Foglio1!$C$2:$M$103,2,FALSE())</f>
        <v>#N/A</v>
      </c>
      <c r="E47" s="20" t="str">
        <f>VLOOKUP(B47,Foglio1!$C$2:$M$103,8,FALSE())</f>
        <v>#N/A</v>
      </c>
      <c r="F47" s="20" t="str">
        <f>VLOOKUP(B47,Foglio1!$C$2:$M$103,6,FALSE())</f>
        <v>#N/A</v>
      </c>
      <c r="G47" s="20" t="str">
        <f>VLOOKUP(B47,Foglio1!$C$2:$M$103,7,FALSE())</f>
        <v>#N/A</v>
      </c>
    </row>
    <row r="48">
      <c r="A48" s="19">
        <v>47.0</v>
      </c>
      <c r="B48" s="15" t="str">
        <f>Foglio1!C48</f>
        <v/>
      </c>
      <c r="C48" s="20"/>
      <c r="D48" s="20" t="str">
        <f>VLOOKUP(B48,Foglio1!$C$2:$M$103,2,FALSE())</f>
        <v>#N/A</v>
      </c>
      <c r="E48" s="20" t="str">
        <f>VLOOKUP(B48,Foglio1!$C$2:$M$103,8,FALSE())</f>
        <v>#N/A</v>
      </c>
      <c r="F48" s="20" t="str">
        <f>VLOOKUP(B48,Foglio1!$C$2:$M$103,6,FALSE())</f>
        <v>#N/A</v>
      </c>
      <c r="G48" s="20" t="str">
        <f>VLOOKUP(B48,Foglio1!$C$2:$M$103,7,FALSE())</f>
        <v>#N/A</v>
      </c>
    </row>
    <row r="49">
      <c r="A49" s="19">
        <v>48.0</v>
      </c>
      <c r="B49" s="15" t="str">
        <f>Foglio1!C49</f>
        <v/>
      </c>
      <c r="C49" s="20"/>
      <c r="D49" s="20" t="str">
        <f>VLOOKUP(B49,Foglio1!$C$2:$M$103,2,FALSE())</f>
        <v>#N/A</v>
      </c>
      <c r="E49" s="20" t="str">
        <f>VLOOKUP(B49,Foglio1!$C$2:$M$103,8,FALSE())</f>
        <v>#N/A</v>
      </c>
      <c r="F49" s="20" t="str">
        <f>VLOOKUP(B49,Foglio1!$C$2:$M$103,6,FALSE())</f>
        <v>#N/A</v>
      </c>
      <c r="G49" s="20" t="str">
        <f>VLOOKUP(B49,Foglio1!$C$2:$M$103,7,FALSE())</f>
        <v>#N/A</v>
      </c>
    </row>
    <row r="50">
      <c r="A50" s="19">
        <v>49.0</v>
      </c>
      <c r="B50" s="15" t="str">
        <f>Foglio1!C50</f>
        <v/>
      </c>
      <c r="C50" s="20"/>
      <c r="D50" s="20" t="str">
        <f>VLOOKUP(B50,Foglio1!$C$2:$M$103,2,FALSE())</f>
        <v>#N/A</v>
      </c>
      <c r="E50" s="20" t="str">
        <f>VLOOKUP(B50,Foglio1!$C$2:$M$103,8,FALSE())</f>
        <v>#N/A</v>
      </c>
      <c r="F50" s="20" t="str">
        <f>VLOOKUP(B50,Foglio1!$C$2:$M$103,6,FALSE())</f>
        <v>#N/A</v>
      </c>
      <c r="G50" s="20" t="str">
        <f>VLOOKUP(B50,Foglio1!$C$2:$M$103,7,FALSE())</f>
        <v>#N/A</v>
      </c>
    </row>
    <row r="51">
      <c r="A51" s="19">
        <v>50.0</v>
      </c>
      <c r="B51" s="15" t="str">
        <f>Foglio1!C51</f>
        <v/>
      </c>
      <c r="C51" s="20"/>
      <c r="D51" s="20" t="str">
        <f>VLOOKUP(B51,Foglio1!$C$2:$M$103,2,FALSE())</f>
        <v>#N/A</v>
      </c>
      <c r="E51" s="20" t="str">
        <f>VLOOKUP(B51,Foglio1!$C$2:$M$103,8,FALSE())</f>
        <v>#N/A</v>
      </c>
      <c r="F51" s="20" t="str">
        <f>VLOOKUP(B51,Foglio1!$C$2:$M$103,6,FALSE())</f>
        <v>#N/A</v>
      </c>
      <c r="G51" s="20" t="str">
        <f>VLOOKUP(B51,Foglio1!$C$2:$M$103,7,FALSE())</f>
        <v>#N/A</v>
      </c>
    </row>
    <row r="52">
      <c r="B52" s="18"/>
    </row>
    <row r="53">
      <c r="B53" s="18"/>
    </row>
    <row r="54">
      <c r="B54" s="18"/>
    </row>
    <row r="55">
      <c r="B55" s="18"/>
    </row>
    <row r="56">
      <c r="B56" s="18"/>
    </row>
    <row r="57">
      <c r="B57" s="18"/>
    </row>
    <row r="58">
      <c r="B58" s="18"/>
    </row>
    <row r="59">
      <c r="B59" s="18"/>
    </row>
    <row r="60">
      <c r="B60" s="18"/>
    </row>
    <row r="61">
      <c r="B61" s="18"/>
    </row>
    <row r="62">
      <c r="B62" s="18"/>
    </row>
    <row r="63">
      <c r="B63" s="18"/>
    </row>
    <row r="64">
      <c r="B64" s="18"/>
    </row>
    <row r="65">
      <c r="B65" s="18"/>
    </row>
    <row r="66">
      <c r="B66" s="18"/>
    </row>
    <row r="67">
      <c r="B67" s="18"/>
    </row>
    <row r="68">
      <c r="B68" s="18"/>
    </row>
    <row r="69">
      <c r="B69" s="18"/>
    </row>
    <row r="70">
      <c r="B70" s="18"/>
    </row>
    <row r="71">
      <c r="B71" s="18"/>
    </row>
    <row r="72">
      <c r="B72" s="18"/>
    </row>
    <row r="73">
      <c r="B73" s="18"/>
    </row>
    <row r="74">
      <c r="B74" s="18"/>
    </row>
    <row r="75">
      <c r="B75" s="18"/>
    </row>
    <row r="76">
      <c r="B76" s="18"/>
    </row>
    <row r="77">
      <c r="B77" s="18"/>
    </row>
    <row r="78">
      <c r="B78" s="18"/>
    </row>
    <row r="79">
      <c r="B79" s="18"/>
    </row>
    <row r="80">
      <c r="B80" s="18"/>
    </row>
    <row r="81">
      <c r="B81" s="18"/>
    </row>
    <row r="82">
      <c r="B82" s="18"/>
    </row>
    <row r="83">
      <c r="B83" s="18"/>
    </row>
    <row r="84">
      <c r="B84" s="18"/>
    </row>
    <row r="85">
      <c r="B85" s="18"/>
    </row>
    <row r="86">
      <c r="B86" s="18"/>
    </row>
    <row r="87">
      <c r="B87" s="18"/>
    </row>
    <row r="88">
      <c r="B88" s="18"/>
    </row>
    <row r="89">
      <c r="B89" s="18"/>
    </row>
    <row r="90">
      <c r="B90" s="18"/>
    </row>
    <row r="91">
      <c r="B91" s="18"/>
    </row>
    <row r="92">
      <c r="B92" s="18"/>
    </row>
    <row r="93">
      <c r="B93" s="18"/>
    </row>
    <row r="94">
      <c r="B94" s="18"/>
    </row>
    <row r="95">
      <c r="B95" s="18"/>
    </row>
    <row r="96">
      <c r="B96" s="18"/>
    </row>
    <row r="97">
      <c r="B97" s="18"/>
    </row>
    <row r="98">
      <c r="B98" s="18"/>
    </row>
    <row r="99">
      <c r="B99" s="18"/>
    </row>
    <row r="100">
      <c r="B100" s="18"/>
    </row>
    <row r="101">
      <c r="B101" s="18"/>
    </row>
    <row r="102">
      <c r="B102" s="18"/>
    </row>
    <row r="103">
      <c r="B103" s="18"/>
    </row>
    <row r="104">
      <c r="B104" s="18"/>
    </row>
    <row r="105">
      <c r="B105" s="18"/>
    </row>
    <row r="106">
      <c r="B106" s="18"/>
    </row>
    <row r="107">
      <c r="B107" s="18"/>
    </row>
    <row r="108">
      <c r="B108" s="18"/>
    </row>
    <row r="109">
      <c r="B109" s="18"/>
    </row>
    <row r="110">
      <c r="B110" s="18"/>
    </row>
    <row r="111">
      <c r="B111" s="18"/>
    </row>
    <row r="112">
      <c r="B112" s="18"/>
    </row>
    <row r="113">
      <c r="B113" s="18"/>
    </row>
    <row r="114">
      <c r="B114" s="18"/>
    </row>
    <row r="115">
      <c r="B115" s="18"/>
    </row>
    <row r="116">
      <c r="B116" s="18"/>
    </row>
    <row r="117">
      <c r="B117" s="18"/>
    </row>
    <row r="118">
      <c r="B118" s="18"/>
    </row>
    <row r="119">
      <c r="B119" s="18"/>
    </row>
    <row r="120">
      <c r="B120" s="18"/>
    </row>
    <row r="121">
      <c r="B121" s="18"/>
    </row>
    <row r="122">
      <c r="B122" s="18"/>
    </row>
    <row r="123">
      <c r="B123" s="18"/>
    </row>
    <row r="124">
      <c r="B124" s="18"/>
    </row>
    <row r="125">
      <c r="B125" s="18"/>
    </row>
    <row r="126">
      <c r="B126" s="18"/>
    </row>
    <row r="127">
      <c r="B127" s="18"/>
    </row>
    <row r="128">
      <c r="B128" s="18"/>
    </row>
    <row r="129">
      <c r="B129" s="18"/>
    </row>
    <row r="130">
      <c r="B130" s="18"/>
    </row>
    <row r="131">
      <c r="B131" s="18"/>
    </row>
    <row r="132">
      <c r="B132" s="18"/>
    </row>
    <row r="133">
      <c r="B133" s="18"/>
    </row>
    <row r="134">
      <c r="B134" s="18"/>
    </row>
    <row r="135">
      <c r="B135" s="18"/>
    </row>
    <row r="136">
      <c r="B136" s="18"/>
    </row>
    <row r="137">
      <c r="B137" s="18"/>
    </row>
    <row r="138">
      <c r="B138" s="18"/>
    </row>
    <row r="139">
      <c r="B139" s="18"/>
    </row>
    <row r="140">
      <c r="B140" s="18"/>
    </row>
    <row r="141">
      <c r="B141" s="18"/>
    </row>
    <row r="142">
      <c r="B142" s="18"/>
    </row>
    <row r="143">
      <c r="B143" s="18"/>
    </row>
    <row r="144">
      <c r="B144" s="18"/>
    </row>
    <row r="145">
      <c r="B145" s="18"/>
    </row>
    <row r="146">
      <c r="B146" s="18"/>
    </row>
    <row r="147">
      <c r="B147" s="18"/>
    </row>
    <row r="148">
      <c r="B148" s="18"/>
    </row>
    <row r="149">
      <c r="B149" s="18"/>
    </row>
    <row r="150">
      <c r="B150" s="18"/>
    </row>
    <row r="151">
      <c r="B151" s="18"/>
    </row>
    <row r="152">
      <c r="B152" s="18"/>
    </row>
    <row r="153">
      <c r="B153" s="18"/>
    </row>
    <row r="154">
      <c r="B154" s="18"/>
    </row>
    <row r="155">
      <c r="B155" s="18"/>
    </row>
    <row r="156">
      <c r="B156" s="18"/>
    </row>
    <row r="157">
      <c r="B157" s="18"/>
    </row>
    <row r="158">
      <c r="B158" s="18"/>
    </row>
    <row r="159">
      <c r="B159" s="18"/>
    </row>
    <row r="160">
      <c r="B160" s="18"/>
    </row>
    <row r="161">
      <c r="B161" s="18"/>
    </row>
    <row r="162">
      <c r="B162" s="18"/>
    </row>
    <row r="163">
      <c r="B163" s="18"/>
    </row>
    <row r="164">
      <c r="B164" s="18"/>
    </row>
    <row r="165">
      <c r="B165" s="18"/>
    </row>
    <row r="166">
      <c r="B166" s="18"/>
    </row>
    <row r="167">
      <c r="B167" s="18"/>
    </row>
    <row r="168">
      <c r="B168" s="18"/>
    </row>
    <row r="169">
      <c r="B169" s="18"/>
    </row>
    <row r="170">
      <c r="B170" s="18"/>
    </row>
    <row r="171">
      <c r="B171" s="18"/>
    </row>
    <row r="172">
      <c r="B172" s="18"/>
    </row>
    <row r="173">
      <c r="B173" s="18"/>
    </row>
    <row r="174">
      <c r="B174" s="18"/>
    </row>
    <row r="175">
      <c r="B175" s="18"/>
    </row>
    <row r="176">
      <c r="B176" s="18"/>
    </row>
    <row r="177">
      <c r="B177" s="18"/>
    </row>
    <row r="178">
      <c r="B178" s="18"/>
    </row>
    <row r="179">
      <c r="B179" s="18"/>
    </row>
    <row r="180">
      <c r="B180" s="18"/>
    </row>
    <row r="181">
      <c r="B181" s="18"/>
    </row>
    <row r="182">
      <c r="B182" s="18"/>
    </row>
    <row r="183">
      <c r="B183" s="18"/>
    </row>
    <row r="184">
      <c r="B184" s="18"/>
    </row>
    <row r="185">
      <c r="B185" s="18"/>
    </row>
    <row r="186">
      <c r="B186" s="18"/>
    </row>
    <row r="187">
      <c r="B187" s="18"/>
    </row>
    <row r="188">
      <c r="B188" s="18"/>
    </row>
    <row r="189">
      <c r="B189" s="18"/>
    </row>
    <row r="190">
      <c r="B190" s="18"/>
    </row>
    <row r="191">
      <c r="B191" s="18"/>
    </row>
    <row r="192">
      <c r="B192" s="18"/>
    </row>
    <row r="193">
      <c r="B193" s="18"/>
    </row>
    <row r="194">
      <c r="B194" s="18"/>
    </row>
    <row r="195">
      <c r="B195" s="18"/>
    </row>
    <row r="196">
      <c r="B196" s="18"/>
    </row>
    <row r="197">
      <c r="B197" s="18"/>
    </row>
    <row r="198">
      <c r="B198" s="18"/>
    </row>
    <row r="199">
      <c r="B199" s="18"/>
    </row>
    <row r="200">
      <c r="B200" s="18"/>
    </row>
    <row r="201">
      <c r="B201" s="18"/>
    </row>
    <row r="202">
      <c r="B202" s="18"/>
    </row>
    <row r="203">
      <c r="B203" s="18"/>
    </row>
    <row r="204">
      <c r="B204" s="18"/>
    </row>
    <row r="205">
      <c r="B205" s="18"/>
    </row>
    <row r="206">
      <c r="B206" s="18"/>
    </row>
    <row r="207">
      <c r="B207" s="18"/>
    </row>
    <row r="208">
      <c r="B208" s="18"/>
    </row>
    <row r="209">
      <c r="B209" s="18"/>
    </row>
    <row r="210">
      <c r="B210" s="18"/>
    </row>
    <row r="211">
      <c r="B211" s="18"/>
    </row>
    <row r="212">
      <c r="B212" s="18"/>
    </row>
    <row r="213">
      <c r="B213" s="18"/>
    </row>
    <row r="214">
      <c r="B214" s="18"/>
    </row>
    <row r="215">
      <c r="B215" s="18"/>
    </row>
    <row r="216">
      <c r="B216" s="18"/>
    </row>
    <row r="217">
      <c r="B217" s="18"/>
    </row>
    <row r="218">
      <c r="B218" s="18"/>
    </row>
    <row r="219">
      <c r="B219" s="18"/>
    </row>
    <row r="220">
      <c r="B220" s="18"/>
    </row>
    <row r="221">
      <c r="B221" s="18"/>
    </row>
    <row r="222">
      <c r="B222" s="18"/>
    </row>
    <row r="223">
      <c r="B223" s="18"/>
    </row>
    <row r="224">
      <c r="B224" s="18"/>
    </row>
    <row r="225">
      <c r="B225" s="18"/>
    </row>
    <row r="226">
      <c r="B226" s="18"/>
    </row>
    <row r="227">
      <c r="B227" s="18"/>
    </row>
    <row r="228">
      <c r="B228" s="18"/>
    </row>
    <row r="229">
      <c r="B229" s="18"/>
    </row>
    <row r="230">
      <c r="B230" s="18"/>
    </row>
    <row r="231">
      <c r="B231" s="18"/>
    </row>
    <row r="232">
      <c r="B232" s="18"/>
    </row>
    <row r="233">
      <c r="B233" s="18"/>
    </row>
    <row r="234">
      <c r="B234" s="18"/>
    </row>
    <row r="235">
      <c r="B235" s="18"/>
    </row>
    <row r="236">
      <c r="B236" s="18"/>
    </row>
    <row r="237">
      <c r="B237" s="18"/>
    </row>
    <row r="238">
      <c r="B238" s="18"/>
    </row>
    <row r="239">
      <c r="B239" s="18"/>
    </row>
    <row r="240">
      <c r="B240" s="18"/>
    </row>
    <row r="241">
      <c r="B241" s="18"/>
    </row>
    <row r="242">
      <c r="B242" s="18"/>
    </row>
    <row r="243">
      <c r="B243" s="18"/>
    </row>
    <row r="244">
      <c r="B244" s="18"/>
    </row>
    <row r="245">
      <c r="B245" s="18"/>
    </row>
    <row r="246">
      <c r="B246" s="18"/>
    </row>
    <row r="247">
      <c r="B247" s="18"/>
    </row>
    <row r="248">
      <c r="B248" s="18"/>
    </row>
    <row r="249">
      <c r="B249" s="18"/>
    </row>
    <row r="250">
      <c r="B250" s="18"/>
    </row>
    <row r="251">
      <c r="B251" s="18"/>
    </row>
    <row r="252">
      <c r="B252" s="18"/>
    </row>
    <row r="253">
      <c r="B253" s="18"/>
    </row>
    <row r="254">
      <c r="B254" s="18"/>
    </row>
    <row r="255">
      <c r="B255" s="18"/>
    </row>
    <row r="256">
      <c r="B256" s="18"/>
    </row>
    <row r="257">
      <c r="B257" s="18"/>
    </row>
    <row r="258">
      <c r="B258" s="18"/>
    </row>
    <row r="259">
      <c r="B259" s="18"/>
    </row>
    <row r="260">
      <c r="B260" s="18"/>
    </row>
    <row r="261">
      <c r="B261" s="18"/>
    </row>
    <row r="262">
      <c r="B262" s="18"/>
    </row>
    <row r="263">
      <c r="B263" s="18"/>
    </row>
    <row r="264">
      <c r="B264" s="18"/>
    </row>
    <row r="265">
      <c r="B265" s="18"/>
    </row>
    <row r="266">
      <c r="B266" s="18"/>
    </row>
    <row r="267">
      <c r="B267" s="18"/>
    </row>
    <row r="268">
      <c r="B268" s="18"/>
    </row>
    <row r="269">
      <c r="B269" s="18"/>
    </row>
    <row r="270">
      <c r="B270" s="18"/>
    </row>
    <row r="271">
      <c r="B271" s="18"/>
    </row>
    <row r="272">
      <c r="B272" s="18"/>
    </row>
    <row r="273">
      <c r="B273" s="18"/>
    </row>
    <row r="274">
      <c r="B274" s="18"/>
    </row>
    <row r="275">
      <c r="B275" s="18"/>
    </row>
    <row r="276">
      <c r="B276" s="18"/>
    </row>
    <row r="277">
      <c r="B277" s="18"/>
    </row>
    <row r="278">
      <c r="B278" s="18"/>
    </row>
    <row r="279">
      <c r="B279" s="18"/>
    </row>
    <row r="280">
      <c r="B280" s="18"/>
    </row>
    <row r="281">
      <c r="B281" s="18"/>
    </row>
    <row r="282">
      <c r="B282" s="18"/>
    </row>
    <row r="283">
      <c r="B283" s="18"/>
    </row>
    <row r="284">
      <c r="B284" s="18"/>
    </row>
    <row r="285">
      <c r="B285" s="18"/>
    </row>
    <row r="286">
      <c r="B286" s="18"/>
    </row>
    <row r="287">
      <c r="B287" s="18"/>
    </row>
    <row r="288">
      <c r="B288" s="18"/>
    </row>
    <row r="289">
      <c r="B289" s="18"/>
    </row>
    <row r="290">
      <c r="B290" s="18"/>
    </row>
    <row r="291">
      <c r="B291" s="18"/>
    </row>
    <row r="292">
      <c r="B292" s="18"/>
    </row>
    <row r="293">
      <c r="B293" s="18"/>
    </row>
    <row r="294">
      <c r="B294" s="18"/>
    </row>
    <row r="295">
      <c r="B295" s="18"/>
    </row>
    <row r="296">
      <c r="B296" s="18"/>
    </row>
    <row r="297">
      <c r="B297" s="18"/>
    </row>
    <row r="298">
      <c r="B298" s="18"/>
    </row>
    <row r="299">
      <c r="B299" s="18"/>
    </row>
    <row r="300">
      <c r="B300" s="18"/>
    </row>
    <row r="301">
      <c r="B301" s="18"/>
    </row>
    <row r="302">
      <c r="B302" s="18"/>
    </row>
    <row r="303">
      <c r="B303" s="18"/>
    </row>
    <row r="304">
      <c r="B304" s="18"/>
    </row>
    <row r="305">
      <c r="B305" s="18"/>
    </row>
    <row r="306">
      <c r="B306" s="18"/>
    </row>
    <row r="307">
      <c r="B307" s="18"/>
    </row>
    <row r="308">
      <c r="B308" s="18"/>
    </row>
    <row r="309">
      <c r="B309" s="18"/>
    </row>
    <row r="310">
      <c r="B310" s="18"/>
    </row>
    <row r="311">
      <c r="B311" s="18"/>
    </row>
    <row r="312">
      <c r="B312" s="18"/>
    </row>
    <row r="313">
      <c r="B313" s="18"/>
    </row>
    <row r="314">
      <c r="B314" s="18"/>
    </row>
    <row r="315">
      <c r="B315" s="18"/>
    </row>
    <row r="316">
      <c r="B316" s="18"/>
    </row>
    <row r="317">
      <c r="B317" s="18"/>
    </row>
    <row r="318">
      <c r="B318" s="18"/>
    </row>
    <row r="319">
      <c r="B319" s="18"/>
    </row>
    <row r="320">
      <c r="B320" s="18"/>
    </row>
    <row r="321">
      <c r="B321" s="18"/>
    </row>
    <row r="322">
      <c r="B322" s="18"/>
    </row>
    <row r="323">
      <c r="B323" s="18"/>
    </row>
    <row r="324">
      <c r="B324" s="18"/>
    </row>
    <row r="325">
      <c r="B325" s="18"/>
    </row>
    <row r="326">
      <c r="B326" s="18"/>
    </row>
    <row r="327">
      <c r="B327" s="18"/>
    </row>
    <row r="328">
      <c r="B328" s="18"/>
    </row>
    <row r="329">
      <c r="B329" s="18"/>
    </row>
    <row r="330">
      <c r="B330" s="18"/>
    </row>
    <row r="331">
      <c r="B331" s="18"/>
    </row>
    <row r="332">
      <c r="B332" s="18"/>
    </row>
    <row r="333">
      <c r="B333" s="18"/>
    </row>
    <row r="334">
      <c r="B334" s="18"/>
    </row>
    <row r="335">
      <c r="B335" s="18"/>
    </row>
    <row r="336">
      <c r="B336" s="18"/>
    </row>
    <row r="337">
      <c r="B337" s="18"/>
    </row>
    <row r="338">
      <c r="B338" s="18"/>
    </row>
    <row r="339">
      <c r="B339" s="18"/>
    </row>
    <row r="340">
      <c r="B340" s="18"/>
    </row>
    <row r="341">
      <c r="B341" s="18"/>
    </row>
    <row r="342">
      <c r="B342" s="18"/>
    </row>
    <row r="343">
      <c r="B343" s="18"/>
    </row>
    <row r="344">
      <c r="B344" s="18"/>
    </row>
    <row r="345">
      <c r="B345" s="18"/>
    </row>
    <row r="346">
      <c r="B346" s="18"/>
    </row>
    <row r="347">
      <c r="B347" s="18"/>
    </row>
    <row r="348">
      <c r="B348" s="18"/>
    </row>
    <row r="349">
      <c r="B349" s="18"/>
    </row>
    <row r="350">
      <c r="B350" s="18"/>
    </row>
    <row r="351">
      <c r="B351" s="18"/>
    </row>
    <row r="352">
      <c r="B352" s="18"/>
    </row>
    <row r="353">
      <c r="B353" s="18"/>
    </row>
    <row r="354">
      <c r="B354" s="18"/>
    </row>
    <row r="355">
      <c r="B355" s="18"/>
    </row>
    <row r="356">
      <c r="B356" s="18"/>
    </row>
    <row r="357">
      <c r="B357" s="18"/>
    </row>
    <row r="358">
      <c r="B358" s="18"/>
    </row>
    <row r="359">
      <c r="B359" s="18"/>
    </row>
    <row r="360">
      <c r="B360" s="18"/>
    </row>
    <row r="361">
      <c r="B361" s="18"/>
    </row>
    <row r="362">
      <c r="B362" s="18"/>
    </row>
    <row r="363">
      <c r="B363" s="18"/>
    </row>
    <row r="364">
      <c r="B364" s="18"/>
    </row>
    <row r="365">
      <c r="B365" s="18"/>
    </row>
    <row r="366">
      <c r="B366" s="18"/>
    </row>
    <row r="367">
      <c r="B367" s="18"/>
    </row>
    <row r="368">
      <c r="B368" s="18"/>
    </row>
    <row r="369">
      <c r="B369" s="18"/>
    </row>
    <row r="370">
      <c r="B370" s="18"/>
    </row>
    <row r="371">
      <c r="B371" s="18"/>
    </row>
    <row r="372">
      <c r="B372" s="18"/>
    </row>
    <row r="373">
      <c r="B373" s="18"/>
    </row>
    <row r="374">
      <c r="B374" s="18"/>
    </row>
    <row r="375">
      <c r="B375" s="18"/>
    </row>
    <row r="376">
      <c r="B376" s="18"/>
    </row>
    <row r="377">
      <c r="B377" s="18"/>
    </row>
    <row r="378">
      <c r="B378" s="18"/>
    </row>
    <row r="379">
      <c r="B379" s="18"/>
    </row>
    <row r="380">
      <c r="B380" s="18"/>
    </row>
    <row r="381">
      <c r="B381" s="18"/>
    </row>
    <row r="382">
      <c r="B382" s="18"/>
    </row>
    <row r="383">
      <c r="B383" s="18"/>
    </row>
    <row r="384">
      <c r="B384" s="18"/>
    </row>
    <row r="385">
      <c r="B385" s="18"/>
    </row>
    <row r="386">
      <c r="B386" s="18"/>
    </row>
    <row r="387">
      <c r="B387" s="18"/>
    </row>
    <row r="388">
      <c r="B388" s="18"/>
    </row>
    <row r="389">
      <c r="B389" s="18"/>
    </row>
    <row r="390">
      <c r="B390" s="18"/>
    </row>
    <row r="391">
      <c r="B391" s="18"/>
    </row>
    <row r="392">
      <c r="B392" s="18"/>
    </row>
    <row r="393">
      <c r="B393" s="18"/>
    </row>
    <row r="394">
      <c r="B394" s="18"/>
    </row>
    <row r="395">
      <c r="B395" s="18"/>
    </row>
    <row r="396">
      <c r="B396" s="18"/>
    </row>
    <row r="397">
      <c r="B397" s="18"/>
    </row>
    <row r="398">
      <c r="B398" s="18"/>
    </row>
    <row r="399">
      <c r="B399" s="18"/>
    </row>
    <row r="400">
      <c r="B400" s="18"/>
    </row>
    <row r="401">
      <c r="B401" s="18"/>
    </row>
    <row r="402">
      <c r="B402" s="18"/>
    </row>
    <row r="403">
      <c r="B403" s="18"/>
    </row>
    <row r="404">
      <c r="B404" s="18"/>
    </row>
    <row r="405">
      <c r="B405" s="18"/>
    </row>
    <row r="406">
      <c r="B406" s="18"/>
    </row>
    <row r="407">
      <c r="B407" s="18"/>
    </row>
    <row r="408">
      <c r="B408" s="18"/>
    </row>
    <row r="409">
      <c r="B409" s="18"/>
    </row>
    <row r="410">
      <c r="B410" s="18"/>
    </row>
    <row r="411">
      <c r="B411" s="18"/>
    </row>
    <row r="412">
      <c r="B412" s="18"/>
    </row>
    <row r="413">
      <c r="B413" s="18"/>
    </row>
    <row r="414">
      <c r="B414" s="18"/>
    </row>
    <row r="415">
      <c r="B415" s="18"/>
    </row>
    <row r="416">
      <c r="B416" s="18"/>
    </row>
    <row r="417">
      <c r="B417" s="18"/>
    </row>
    <row r="418">
      <c r="B418" s="18"/>
    </row>
    <row r="419">
      <c r="B419" s="18"/>
    </row>
    <row r="420">
      <c r="B420" s="18"/>
    </row>
    <row r="421">
      <c r="B421" s="18"/>
    </row>
    <row r="422">
      <c r="B422" s="18"/>
    </row>
    <row r="423">
      <c r="B423" s="18"/>
    </row>
    <row r="424">
      <c r="B424" s="18"/>
    </row>
    <row r="425">
      <c r="B425" s="18"/>
    </row>
    <row r="426">
      <c r="B426" s="18"/>
    </row>
    <row r="427">
      <c r="B427" s="18"/>
    </row>
    <row r="428">
      <c r="B428" s="18"/>
    </row>
    <row r="429">
      <c r="B429" s="18"/>
    </row>
    <row r="430">
      <c r="B430" s="18"/>
    </row>
    <row r="431">
      <c r="B431" s="18"/>
    </row>
    <row r="432">
      <c r="B432" s="18"/>
    </row>
    <row r="433">
      <c r="B433" s="18"/>
    </row>
    <row r="434">
      <c r="B434" s="18"/>
    </row>
    <row r="435">
      <c r="B435" s="18"/>
    </row>
    <row r="436">
      <c r="B436" s="18"/>
    </row>
    <row r="437">
      <c r="B437" s="18"/>
    </row>
    <row r="438">
      <c r="B438" s="18"/>
    </row>
    <row r="439">
      <c r="B439" s="18"/>
    </row>
    <row r="440">
      <c r="B440" s="18"/>
    </row>
    <row r="441">
      <c r="B441" s="18"/>
    </row>
    <row r="442">
      <c r="B442" s="18"/>
    </row>
    <row r="443">
      <c r="B443" s="18"/>
    </row>
    <row r="444">
      <c r="B444" s="18"/>
    </row>
    <row r="445">
      <c r="B445" s="18"/>
    </row>
    <row r="446">
      <c r="B446" s="18"/>
    </row>
    <row r="447">
      <c r="B447" s="18"/>
    </row>
    <row r="448">
      <c r="B448" s="18"/>
    </row>
    <row r="449">
      <c r="B449" s="18"/>
    </row>
    <row r="450">
      <c r="B450" s="18"/>
    </row>
    <row r="451">
      <c r="B451" s="18"/>
    </row>
    <row r="452">
      <c r="B452" s="18"/>
    </row>
    <row r="453">
      <c r="B453" s="18"/>
    </row>
    <row r="454">
      <c r="B454" s="18"/>
    </row>
    <row r="455">
      <c r="B455" s="18"/>
    </row>
    <row r="456">
      <c r="B456" s="18"/>
    </row>
    <row r="457">
      <c r="B457" s="18"/>
    </row>
    <row r="458">
      <c r="B458" s="18"/>
    </row>
    <row r="459">
      <c r="B459" s="18"/>
    </row>
    <row r="460">
      <c r="B460" s="18"/>
    </row>
    <row r="461">
      <c r="B461" s="18"/>
    </row>
    <row r="462">
      <c r="B462" s="18"/>
    </row>
    <row r="463">
      <c r="B463" s="18"/>
    </row>
    <row r="464">
      <c r="B464" s="18"/>
    </row>
    <row r="465">
      <c r="B465" s="18"/>
    </row>
    <row r="466">
      <c r="B466" s="18"/>
    </row>
    <row r="467">
      <c r="B467" s="18"/>
    </row>
    <row r="468">
      <c r="B468" s="18"/>
    </row>
    <row r="469">
      <c r="B469" s="18"/>
    </row>
    <row r="470">
      <c r="B470" s="18"/>
    </row>
    <row r="471">
      <c r="B471" s="18"/>
    </row>
    <row r="472">
      <c r="B472" s="18"/>
    </row>
    <row r="473">
      <c r="B473" s="18"/>
    </row>
    <row r="474">
      <c r="B474" s="18"/>
    </row>
    <row r="475">
      <c r="B475" s="18"/>
    </row>
    <row r="476">
      <c r="B476" s="18"/>
    </row>
    <row r="477">
      <c r="B477" s="18"/>
    </row>
    <row r="478">
      <c r="B478" s="18"/>
    </row>
    <row r="479">
      <c r="B479" s="18"/>
    </row>
    <row r="480">
      <c r="B480" s="18"/>
    </row>
    <row r="481">
      <c r="B481" s="18"/>
    </row>
    <row r="482">
      <c r="B482" s="18"/>
    </row>
    <row r="483">
      <c r="B483" s="18"/>
    </row>
    <row r="484">
      <c r="B484" s="18"/>
    </row>
    <row r="485">
      <c r="B485" s="18"/>
    </row>
    <row r="486">
      <c r="B486" s="18"/>
    </row>
    <row r="487">
      <c r="B487" s="18"/>
    </row>
    <row r="488">
      <c r="B488" s="18"/>
    </row>
    <row r="489">
      <c r="B489" s="18"/>
    </row>
    <row r="490">
      <c r="B490" s="18"/>
    </row>
    <row r="491">
      <c r="B491" s="18"/>
    </row>
    <row r="492">
      <c r="B492" s="18"/>
    </row>
    <row r="493">
      <c r="B493" s="18"/>
    </row>
    <row r="494">
      <c r="B494" s="18"/>
    </row>
    <row r="495">
      <c r="B495" s="18"/>
    </row>
    <row r="496">
      <c r="B496" s="18"/>
    </row>
    <row r="497">
      <c r="B497" s="18"/>
    </row>
    <row r="498">
      <c r="B498" s="18"/>
    </row>
    <row r="499">
      <c r="B499" s="18"/>
    </row>
    <row r="500">
      <c r="B500" s="18"/>
    </row>
    <row r="501">
      <c r="B501" s="18"/>
    </row>
    <row r="502">
      <c r="B502" s="18"/>
    </row>
    <row r="503">
      <c r="B503" s="18"/>
    </row>
    <row r="504">
      <c r="B504" s="18"/>
    </row>
    <row r="505">
      <c r="B505" s="18"/>
    </row>
    <row r="506">
      <c r="B506" s="18"/>
    </row>
    <row r="507">
      <c r="B507" s="18"/>
    </row>
    <row r="508">
      <c r="B508" s="18"/>
    </row>
    <row r="509">
      <c r="B509" s="18"/>
    </row>
    <row r="510">
      <c r="B510" s="18"/>
    </row>
    <row r="511">
      <c r="B511" s="18"/>
    </row>
    <row r="512">
      <c r="B512" s="18"/>
    </row>
    <row r="513">
      <c r="B513" s="18"/>
    </row>
    <row r="514">
      <c r="B514" s="18"/>
    </row>
    <row r="515">
      <c r="B515" s="18"/>
    </row>
    <row r="516">
      <c r="B516" s="18"/>
    </row>
    <row r="517">
      <c r="B517" s="18"/>
    </row>
    <row r="518">
      <c r="B518" s="18"/>
    </row>
    <row r="519">
      <c r="B519" s="18"/>
    </row>
    <row r="520">
      <c r="B520" s="18"/>
    </row>
    <row r="521">
      <c r="B521" s="18"/>
    </row>
    <row r="522">
      <c r="B522" s="18"/>
    </row>
    <row r="523">
      <c r="B523" s="18"/>
    </row>
    <row r="524">
      <c r="B524" s="18"/>
    </row>
    <row r="525">
      <c r="B525" s="18"/>
    </row>
    <row r="526">
      <c r="B526" s="18"/>
    </row>
    <row r="527">
      <c r="B527" s="18"/>
    </row>
    <row r="528">
      <c r="B528" s="18"/>
    </row>
    <row r="529">
      <c r="B529" s="18"/>
    </row>
    <row r="530">
      <c r="B530" s="18"/>
    </row>
    <row r="531">
      <c r="B531" s="18"/>
    </row>
    <row r="532">
      <c r="B532" s="18"/>
    </row>
    <row r="533">
      <c r="B533" s="18"/>
    </row>
    <row r="534">
      <c r="B534" s="18"/>
    </row>
    <row r="535">
      <c r="B535" s="18"/>
    </row>
    <row r="536">
      <c r="B536" s="18"/>
    </row>
    <row r="537">
      <c r="B537" s="18"/>
    </row>
    <row r="538">
      <c r="B538" s="18"/>
    </row>
    <row r="539">
      <c r="B539" s="18"/>
    </row>
    <row r="540">
      <c r="B540" s="18"/>
    </row>
    <row r="541">
      <c r="B541" s="18"/>
    </row>
    <row r="542">
      <c r="B542" s="18"/>
    </row>
    <row r="543">
      <c r="B543" s="18"/>
    </row>
    <row r="544">
      <c r="B544" s="18"/>
    </row>
    <row r="545">
      <c r="B545" s="18"/>
    </row>
    <row r="546">
      <c r="B546" s="18"/>
    </row>
    <row r="547">
      <c r="B547" s="18"/>
    </row>
    <row r="548">
      <c r="B548" s="18"/>
    </row>
    <row r="549">
      <c r="B549" s="18"/>
    </row>
    <row r="550">
      <c r="B550" s="18"/>
    </row>
    <row r="551">
      <c r="B551" s="18"/>
    </row>
    <row r="552">
      <c r="B552" s="18"/>
    </row>
    <row r="553">
      <c r="B553" s="18"/>
    </row>
    <row r="554">
      <c r="B554" s="18"/>
    </row>
    <row r="555">
      <c r="B555" s="18"/>
    </row>
    <row r="556">
      <c r="B556" s="18"/>
    </row>
    <row r="557">
      <c r="B557" s="18"/>
    </row>
    <row r="558">
      <c r="B558" s="18"/>
    </row>
    <row r="559">
      <c r="B559" s="18"/>
    </row>
    <row r="560">
      <c r="B560" s="18"/>
    </row>
    <row r="561">
      <c r="B561" s="18"/>
    </row>
    <row r="562">
      <c r="B562" s="18"/>
    </row>
    <row r="563">
      <c r="B563" s="18"/>
    </row>
    <row r="564">
      <c r="B564" s="18"/>
    </row>
    <row r="565">
      <c r="B565" s="18"/>
    </row>
    <row r="566">
      <c r="B566" s="18"/>
    </row>
    <row r="567">
      <c r="B567" s="18"/>
    </row>
    <row r="568">
      <c r="B568" s="18"/>
    </row>
    <row r="569">
      <c r="B569" s="18"/>
    </row>
    <row r="570">
      <c r="B570" s="18"/>
    </row>
    <row r="571">
      <c r="B571" s="18"/>
    </row>
    <row r="572">
      <c r="B572" s="18"/>
    </row>
    <row r="573">
      <c r="B573" s="18"/>
    </row>
    <row r="574">
      <c r="B574" s="18"/>
    </row>
    <row r="575">
      <c r="B575" s="18"/>
    </row>
    <row r="576">
      <c r="B576" s="18"/>
    </row>
    <row r="577">
      <c r="B577" s="18"/>
    </row>
    <row r="578">
      <c r="B578" s="18"/>
    </row>
    <row r="579">
      <c r="B579" s="18"/>
    </row>
    <row r="580">
      <c r="B580" s="18"/>
    </row>
    <row r="581">
      <c r="B581" s="18"/>
    </row>
    <row r="582">
      <c r="B582" s="18"/>
    </row>
    <row r="583">
      <c r="B583" s="18"/>
    </row>
    <row r="584">
      <c r="B584" s="18"/>
    </row>
    <row r="585">
      <c r="B585" s="18"/>
    </row>
    <row r="586">
      <c r="B586" s="18"/>
    </row>
    <row r="587">
      <c r="B587" s="18"/>
    </row>
    <row r="588">
      <c r="B588" s="18"/>
    </row>
    <row r="589">
      <c r="B589" s="18"/>
    </row>
    <row r="590">
      <c r="B590" s="18"/>
    </row>
    <row r="591">
      <c r="B591" s="18"/>
    </row>
    <row r="592">
      <c r="B592" s="18"/>
    </row>
    <row r="593">
      <c r="B593" s="18"/>
    </row>
    <row r="594">
      <c r="B594" s="18"/>
    </row>
    <row r="595">
      <c r="B595" s="18"/>
    </row>
    <row r="596">
      <c r="B596" s="18"/>
    </row>
    <row r="597">
      <c r="B597" s="18"/>
    </row>
    <row r="598">
      <c r="B598" s="18"/>
    </row>
    <row r="599">
      <c r="B599" s="18"/>
    </row>
    <row r="600">
      <c r="B600" s="18"/>
    </row>
    <row r="601">
      <c r="B601" s="18"/>
    </row>
    <row r="602">
      <c r="B602" s="18"/>
    </row>
    <row r="603">
      <c r="B603" s="18"/>
    </row>
    <row r="604">
      <c r="B604" s="18"/>
    </row>
    <row r="605">
      <c r="B605" s="18"/>
    </row>
    <row r="606">
      <c r="B606" s="18"/>
    </row>
    <row r="607">
      <c r="B607" s="18"/>
    </row>
    <row r="608">
      <c r="B608" s="18"/>
    </row>
    <row r="609">
      <c r="B609" s="18"/>
    </row>
    <row r="610">
      <c r="B610" s="18"/>
    </row>
    <row r="611">
      <c r="B611" s="18"/>
    </row>
    <row r="612">
      <c r="B612" s="18"/>
    </row>
    <row r="613">
      <c r="B613" s="18"/>
    </row>
    <row r="614">
      <c r="B614" s="18"/>
    </row>
    <row r="615">
      <c r="B615" s="18"/>
    </row>
    <row r="616">
      <c r="B616" s="18"/>
    </row>
    <row r="617">
      <c r="B617" s="18"/>
    </row>
    <row r="618">
      <c r="B618" s="18"/>
    </row>
    <row r="619">
      <c r="B619" s="18"/>
    </row>
    <row r="620">
      <c r="B620" s="18"/>
    </row>
    <row r="621">
      <c r="B621" s="18"/>
    </row>
    <row r="622">
      <c r="B622" s="18"/>
    </row>
    <row r="623">
      <c r="B623" s="18"/>
    </row>
    <row r="624">
      <c r="B624" s="18"/>
    </row>
    <row r="625">
      <c r="B625" s="18"/>
    </row>
    <row r="626">
      <c r="B626" s="18"/>
    </row>
    <row r="627">
      <c r="B627" s="18"/>
    </row>
    <row r="628">
      <c r="B628" s="18"/>
    </row>
    <row r="629">
      <c r="B629" s="18"/>
    </row>
    <row r="630">
      <c r="B630" s="18"/>
    </row>
    <row r="631">
      <c r="B631" s="18"/>
    </row>
    <row r="632">
      <c r="B632" s="18"/>
    </row>
    <row r="633">
      <c r="B633" s="18"/>
    </row>
    <row r="634">
      <c r="B634" s="18"/>
    </row>
    <row r="635">
      <c r="B635" s="18"/>
    </row>
    <row r="636">
      <c r="B636" s="18"/>
    </row>
    <row r="637">
      <c r="B637" s="18"/>
    </row>
    <row r="638">
      <c r="B638" s="18"/>
    </row>
    <row r="639">
      <c r="B639" s="18"/>
    </row>
    <row r="640">
      <c r="B640" s="18"/>
    </row>
    <row r="641">
      <c r="B641" s="18"/>
    </row>
    <row r="642">
      <c r="B642" s="18"/>
    </row>
    <row r="643">
      <c r="B643" s="18"/>
    </row>
    <row r="644">
      <c r="B644" s="18"/>
    </row>
    <row r="645">
      <c r="B645" s="18"/>
    </row>
    <row r="646">
      <c r="B646" s="18"/>
    </row>
    <row r="647">
      <c r="B647" s="18"/>
    </row>
    <row r="648">
      <c r="B648" s="18"/>
    </row>
    <row r="649">
      <c r="B649" s="18"/>
    </row>
    <row r="650">
      <c r="B650" s="18"/>
    </row>
    <row r="651">
      <c r="B651" s="18"/>
    </row>
    <row r="652">
      <c r="B652" s="18"/>
    </row>
    <row r="653">
      <c r="B653" s="18"/>
    </row>
    <row r="654">
      <c r="B654" s="18"/>
    </row>
    <row r="655">
      <c r="B655" s="18"/>
    </row>
    <row r="656">
      <c r="B656" s="18"/>
    </row>
    <row r="657">
      <c r="B657" s="18"/>
    </row>
    <row r="658">
      <c r="B658" s="18"/>
    </row>
    <row r="659">
      <c r="B659" s="18"/>
    </row>
    <row r="660">
      <c r="B660" s="18"/>
    </row>
    <row r="661">
      <c r="B661" s="18"/>
    </row>
    <row r="662">
      <c r="B662" s="18"/>
    </row>
    <row r="663">
      <c r="B663" s="18"/>
    </row>
    <row r="664">
      <c r="B664" s="18"/>
    </row>
    <row r="665">
      <c r="B665" s="18"/>
    </row>
    <row r="666">
      <c r="B666" s="18"/>
    </row>
    <row r="667">
      <c r="B667" s="18"/>
    </row>
    <row r="668">
      <c r="B668" s="18"/>
    </row>
    <row r="669">
      <c r="B669" s="18"/>
    </row>
    <row r="670">
      <c r="B670" s="18"/>
    </row>
    <row r="671">
      <c r="B671" s="18"/>
    </row>
    <row r="672">
      <c r="B672" s="18"/>
    </row>
    <row r="673">
      <c r="B673" s="18"/>
    </row>
    <row r="674">
      <c r="B674" s="18"/>
    </row>
    <row r="675">
      <c r="B675" s="18"/>
    </row>
    <row r="676">
      <c r="B676" s="18"/>
    </row>
    <row r="677">
      <c r="B677" s="18"/>
    </row>
    <row r="678">
      <c r="B678" s="18"/>
    </row>
    <row r="679">
      <c r="B679" s="18"/>
    </row>
    <row r="680">
      <c r="B680" s="18"/>
    </row>
    <row r="681">
      <c r="B681" s="18"/>
    </row>
    <row r="682">
      <c r="B682" s="18"/>
    </row>
    <row r="683">
      <c r="B683" s="18"/>
    </row>
    <row r="684">
      <c r="B684" s="18"/>
    </row>
    <row r="685">
      <c r="B685" s="18"/>
    </row>
    <row r="686">
      <c r="B686" s="18"/>
    </row>
    <row r="687">
      <c r="B687" s="18"/>
    </row>
    <row r="688">
      <c r="B688" s="18"/>
    </row>
    <row r="689">
      <c r="B689" s="18"/>
    </row>
    <row r="690">
      <c r="B690" s="18"/>
    </row>
    <row r="691">
      <c r="B691" s="18"/>
    </row>
    <row r="692">
      <c r="B692" s="18"/>
    </row>
    <row r="693">
      <c r="B693" s="18"/>
    </row>
    <row r="694">
      <c r="B694" s="18"/>
    </row>
    <row r="695">
      <c r="B695" s="18"/>
    </row>
    <row r="696">
      <c r="B696" s="18"/>
    </row>
    <row r="697">
      <c r="B697" s="18"/>
    </row>
    <row r="698">
      <c r="B698" s="18"/>
    </row>
    <row r="699">
      <c r="B699" s="18"/>
    </row>
    <row r="700">
      <c r="B700" s="18"/>
    </row>
    <row r="701">
      <c r="B701" s="18"/>
    </row>
    <row r="702">
      <c r="B702" s="18"/>
    </row>
    <row r="703">
      <c r="B703" s="18"/>
    </row>
    <row r="704">
      <c r="B704" s="18"/>
    </row>
    <row r="705">
      <c r="B705" s="18"/>
    </row>
    <row r="706">
      <c r="B706" s="18"/>
    </row>
    <row r="707">
      <c r="B707" s="18"/>
    </row>
    <row r="708">
      <c r="B708" s="18"/>
    </row>
    <row r="709">
      <c r="B709" s="18"/>
    </row>
    <row r="710">
      <c r="B710" s="18"/>
    </row>
    <row r="711">
      <c r="B711" s="18"/>
    </row>
    <row r="712">
      <c r="B712" s="18"/>
    </row>
    <row r="713">
      <c r="B713" s="18"/>
    </row>
    <row r="714">
      <c r="B714" s="18"/>
    </row>
    <row r="715">
      <c r="B715" s="18"/>
    </row>
    <row r="716">
      <c r="B716" s="18"/>
    </row>
    <row r="717">
      <c r="B717" s="18"/>
    </row>
    <row r="718">
      <c r="B718" s="18"/>
    </row>
    <row r="719">
      <c r="B719" s="18"/>
    </row>
    <row r="720">
      <c r="B720" s="18"/>
    </row>
    <row r="721">
      <c r="B721" s="18"/>
    </row>
    <row r="722">
      <c r="B722" s="18"/>
    </row>
    <row r="723">
      <c r="B723" s="18"/>
    </row>
    <row r="724">
      <c r="B724" s="18"/>
    </row>
    <row r="725">
      <c r="B725" s="18"/>
    </row>
    <row r="726">
      <c r="B726" s="18"/>
    </row>
    <row r="727">
      <c r="B727" s="18"/>
    </row>
    <row r="728">
      <c r="B728" s="18"/>
    </row>
    <row r="729">
      <c r="B729" s="18"/>
    </row>
    <row r="730">
      <c r="B730" s="18"/>
    </row>
    <row r="731">
      <c r="B731" s="18"/>
    </row>
    <row r="732">
      <c r="B732" s="18"/>
    </row>
    <row r="733">
      <c r="B733" s="18"/>
    </row>
    <row r="734">
      <c r="B734" s="18"/>
    </row>
    <row r="735">
      <c r="B735" s="18"/>
    </row>
    <row r="736">
      <c r="B736" s="18"/>
    </row>
    <row r="737">
      <c r="B737" s="18"/>
    </row>
    <row r="738">
      <c r="B738" s="18"/>
    </row>
    <row r="739">
      <c r="B739" s="18"/>
    </row>
    <row r="740">
      <c r="B740" s="18"/>
    </row>
    <row r="741">
      <c r="B741" s="18"/>
    </row>
    <row r="742">
      <c r="B742" s="18"/>
    </row>
    <row r="743">
      <c r="B743" s="18"/>
    </row>
    <row r="744">
      <c r="B744" s="18"/>
    </row>
    <row r="745">
      <c r="B745" s="18"/>
    </row>
    <row r="746">
      <c r="B746" s="18"/>
    </row>
    <row r="747">
      <c r="B747" s="18"/>
    </row>
    <row r="748">
      <c r="B748" s="18"/>
    </row>
    <row r="749">
      <c r="B749" s="18"/>
    </row>
    <row r="750">
      <c r="B750" s="18"/>
    </row>
    <row r="751">
      <c r="B751" s="18"/>
    </row>
    <row r="752">
      <c r="B752" s="18"/>
    </row>
    <row r="753">
      <c r="B753" s="18"/>
    </row>
    <row r="754">
      <c r="B754" s="18"/>
    </row>
    <row r="755">
      <c r="B755" s="18"/>
    </row>
    <row r="756">
      <c r="B756" s="18"/>
    </row>
    <row r="757">
      <c r="B757" s="18"/>
    </row>
    <row r="758">
      <c r="B758" s="18"/>
    </row>
    <row r="759">
      <c r="B759" s="18"/>
    </row>
    <row r="760">
      <c r="B760" s="18"/>
    </row>
    <row r="761">
      <c r="B761" s="18"/>
    </row>
    <row r="762">
      <c r="B762" s="18"/>
    </row>
    <row r="763">
      <c r="B763" s="18"/>
    </row>
    <row r="764">
      <c r="B764" s="18"/>
    </row>
    <row r="765">
      <c r="B765" s="18"/>
    </row>
    <row r="766">
      <c r="B766" s="18"/>
    </row>
    <row r="767">
      <c r="B767" s="18"/>
    </row>
    <row r="768">
      <c r="B768" s="18"/>
    </row>
    <row r="769">
      <c r="B769" s="18"/>
    </row>
    <row r="770">
      <c r="B770" s="18"/>
    </row>
    <row r="771">
      <c r="B771" s="18"/>
    </row>
    <row r="772">
      <c r="B772" s="18"/>
    </row>
    <row r="773">
      <c r="B773" s="18"/>
    </row>
    <row r="774">
      <c r="B774" s="18"/>
    </row>
    <row r="775">
      <c r="B775" s="18"/>
    </row>
    <row r="776">
      <c r="B776" s="18"/>
    </row>
    <row r="777">
      <c r="B777" s="18"/>
    </row>
    <row r="778">
      <c r="B778" s="18"/>
    </row>
    <row r="779">
      <c r="B779" s="18"/>
    </row>
    <row r="780">
      <c r="B780" s="18"/>
    </row>
    <row r="781">
      <c r="B781" s="18"/>
    </row>
    <row r="782">
      <c r="B782" s="18"/>
    </row>
    <row r="783">
      <c r="B783" s="18"/>
    </row>
    <row r="784">
      <c r="B784" s="18"/>
    </row>
    <row r="785">
      <c r="B785" s="18"/>
    </row>
    <row r="786">
      <c r="B786" s="18"/>
    </row>
    <row r="787">
      <c r="B787" s="18"/>
    </row>
    <row r="788">
      <c r="B788" s="18"/>
    </row>
    <row r="789">
      <c r="B789" s="18"/>
    </row>
    <row r="790">
      <c r="B790" s="18"/>
    </row>
    <row r="791">
      <c r="B791" s="18"/>
    </row>
    <row r="792">
      <c r="B792" s="18"/>
    </row>
    <row r="793">
      <c r="B793" s="18"/>
    </row>
    <row r="794">
      <c r="B794" s="18"/>
    </row>
    <row r="795">
      <c r="B795" s="18"/>
    </row>
    <row r="796">
      <c r="B796" s="18"/>
    </row>
    <row r="797">
      <c r="B797" s="18"/>
    </row>
    <row r="798">
      <c r="B798" s="18"/>
    </row>
    <row r="799">
      <c r="B799" s="18"/>
    </row>
    <row r="800">
      <c r="B800" s="18"/>
    </row>
    <row r="801">
      <c r="B801" s="18"/>
    </row>
    <row r="802">
      <c r="B802" s="18"/>
    </row>
    <row r="803">
      <c r="B803" s="18"/>
    </row>
    <row r="804">
      <c r="B804" s="18"/>
    </row>
    <row r="805">
      <c r="B805" s="18"/>
    </row>
    <row r="806">
      <c r="B806" s="18"/>
    </row>
    <row r="807">
      <c r="B807" s="18"/>
    </row>
    <row r="808">
      <c r="B808" s="18"/>
    </row>
    <row r="809">
      <c r="B809" s="18"/>
    </row>
    <row r="810">
      <c r="B810" s="18"/>
    </row>
    <row r="811">
      <c r="B811" s="18"/>
    </row>
    <row r="812">
      <c r="B812" s="18"/>
    </row>
    <row r="813">
      <c r="B813" s="18"/>
    </row>
    <row r="814">
      <c r="B814" s="18"/>
    </row>
    <row r="815">
      <c r="B815" s="18"/>
    </row>
    <row r="816">
      <c r="B816" s="18"/>
    </row>
    <row r="817">
      <c r="B817" s="18"/>
    </row>
    <row r="818">
      <c r="B818" s="18"/>
    </row>
    <row r="819">
      <c r="B819" s="18"/>
    </row>
    <row r="820">
      <c r="B820" s="18"/>
    </row>
    <row r="821">
      <c r="B821" s="18"/>
    </row>
    <row r="822">
      <c r="B822" s="18"/>
    </row>
    <row r="823">
      <c r="B823" s="18"/>
    </row>
    <row r="824">
      <c r="B824" s="18"/>
    </row>
    <row r="825">
      <c r="B825" s="18"/>
    </row>
    <row r="826">
      <c r="B826" s="18"/>
    </row>
    <row r="827">
      <c r="B827" s="18"/>
    </row>
    <row r="828">
      <c r="B828" s="18"/>
    </row>
    <row r="829">
      <c r="B829" s="18"/>
    </row>
    <row r="830">
      <c r="B830" s="18"/>
    </row>
    <row r="831">
      <c r="B831" s="18"/>
    </row>
    <row r="832">
      <c r="B832" s="18"/>
    </row>
    <row r="833">
      <c r="B833" s="18"/>
    </row>
    <row r="834">
      <c r="B834" s="18"/>
    </row>
    <row r="835">
      <c r="B835" s="18"/>
    </row>
    <row r="836">
      <c r="B836" s="18"/>
    </row>
    <row r="837">
      <c r="B837" s="18"/>
    </row>
    <row r="838">
      <c r="B838" s="18"/>
    </row>
    <row r="839">
      <c r="B839" s="18"/>
    </row>
    <row r="840">
      <c r="B840" s="18"/>
    </row>
    <row r="841">
      <c r="B841" s="18"/>
    </row>
    <row r="842">
      <c r="B842" s="18"/>
    </row>
    <row r="843">
      <c r="B843" s="18"/>
    </row>
    <row r="844">
      <c r="B844" s="18"/>
    </row>
    <row r="845">
      <c r="B845" s="18"/>
    </row>
    <row r="846">
      <c r="B846" s="18"/>
    </row>
    <row r="847">
      <c r="B847" s="18"/>
    </row>
    <row r="848">
      <c r="B848" s="18"/>
    </row>
    <row r="849">
      <c r="B849" s="18"/>
    </row>
    <row r="850">
      <c r="B850" s="18"/>
    </row>
    <row r="851">
      <c r="B851" s="18"/>
    </row>
    <row r="852">
      <c r="B852" s="18"/>
    </row>
    <row r="853">
      <c r="B853" s="18"/>
    </row>
    <row r="854">
      <c r="B854" s="18"/>
    </row>
    <row r="855">
      <c r="B855" s="18"/>
    </row>
    <row r="856">
      <c r="B856" s="18"/>
    </row>
    <row r="857">
      <c r="B857" s="18"/>
    </row>
    <row r="858">
      <c r="B858" s="18"/>
    </row>
    <row r="859">
      <c r="B859" s="18"/>
    </row>
    <row r="860">
      <c r="B860" s="18"/>
    </row>
    <row r="861">
      <c r="B861" s="18"/>
    </row>
    <row r="862">
      <c r="B862" s="18"/>
    </row>
    <row r="863">
      <c r="B863" s="18"/>
    </row>
    <row r="864">
      <c r="B864" s="18"/>
    </row>
    <row r="865">
      <c r="B865" s="18"/>
    </row>
    <row r="866">
      <c r="B866" s="18"/>
    </row>
    <row r="867">
      <c r="B867" s="18"/>
    </row>
    <row r="868">
      <c r="B868" s="18"/>
    </row>
    <row r="869">
      <c r="B869" s="18"/>
    </row>
    <row r="870">
      <c r="B870" s="18"/>
    </row>
    <row r="871">
      <c r="B871" s="18"/>
    </row>
    <row r="872">
      <c r="B872" s="18"/>
    </row>
    <row r="873">
      <c r="B873" s="18"/>
    </row>
    <row r="874">
      <c r="B874" s="18"/>
    </row>
    <row r="875">
      <c r="B875" s="18"/>
    </row>
    <row r="876">
      <c r="B876" s="18"/>
    </row>
    <row r="877">
      <c r="B877" s="18"/>
    </row>
    <row r="878">
      <c r="B878" s="18"/>
    </row>
    <row r="879">
      <c r="B879" s="18"/>
    </row>
    <row r="880">
      <c r="B880" s="18"/>
    </row>
    <row r="881">
      <c r="B881" s="18"/>
    </row>
    <row r="882">
      <c r="B882" s="18"/>
    </row>
    <row r="883">
      <c r="B883" s="18"/>
    </row>
    <row r="884">
      <c r="B884" s="18"/>
    </row>
    <row r="885">
      <c r="B885" s="18"/>
    </row>
    <row r="886">
      <c r="B886" s="18"/>
    </row>
    <row r="887">
      <c r="B887" s="18"/>
    </row>
    <row r="888">
      <c r="B888" s="18"/>
    </row>
    <row r="889">
      <c r="B889" s="18"/>
    </row>
    <row r="890">
      <c r="B890" s="18"/>
    </row>
    <row r="891">
      <c r="B891" s="18"/>
    </row>
    <row r="892">
      <c r="B892" s="18"/>
    </row>
    <row r="893">
      <c r="B893" s="18"/>
    </row>
    <row r="894">
      <c r="B894" s="18"/>
    </row>
    <row r="895">
      <c r="B895" s="18"/>
    </row>
    <row r="896">
      <c r="B896" s="18"/>
    </row>
    <row r="897">
      <c r="B897" s="18"/>
    </row>
    <row r="898">
      <c r="B898" s="18"/>
    </row>
    <row r="899">
      <c r="B899" s="18"/>
    </row>
    <row r="900">
      <c r="B900" s="18"/>
    </row>
    <row r="901">
      <c r="B901" s="18"/>
    </row>
    <row r="902">
      <c r="B902" s="18"/>
    </row>
    <row r="903">
      <c r="B903" s="18"/>
    </row>
    <row r="904">
      <c r="B904" s="18"/>
    </row>
    <row r="905">
      <c r="B905" s="18"/>
    </row>
    <row r="906">
      <c r="B906" s="18"/>
    </row>
    <row r="907">
      <c r="B907" s="18"/>
    </row>
    <row r="908">
      <c r="B908" s="18"/>
    </row>
    <row r="909">
      <c r="B909" s="18"/>
    </row>
    <row r="910">
      <c r="B910" s="18"/>
    </row>
    <row r="911">
      <c r="B911" s="18"/>
    </row>
    <row r="912">
      <c r="B912" s="18"/>
    </row>
    <row r="913">
      <c r="B913" s="18"/>
    </row>
    <row r="914">
      <c r="B914" s="18"/>
    </row>
    <row r="915">
      <c r="B915" s="18"/>
    </row>
    <row r="916">
      <c r="B916" s="18"/>
    </row>
    <row r="917">
      <c r="B917" s="18"/>
    </row>
    <row r="918">
      <c r="B918" s="18"/>
    </row>
    <row r="919">
      <c r="B919" s="18"/>
    </row>
    <row r="920">
      <c r="B920" s="18"/>
    </row>
    <row r="921">
      <c r="B921" s="18"/>
    </row>
    <row r="922">
      <c r="B922" s="18"/>
    </row>
    <row r="923">
      <c r="B923" s="18"/>
    </row>
    <row r="924">
      <c r="B924" s="18"/>
    </row>
    <row r="925">
      <c r="B925" s="18"/>
    </row>
    <row r="926">
      <c r="B926" s="18"/>
    </row>
    <row r="927">
      <c r="B927" s="18"/>
    </row>
    <row r="928">
      <c r="B928" s="18"/>
    </row>
    <row r="929">
      <c r="B929" s="18"/>
    </row>
    <row r="930">
      <c r="B930" s="18"/>
    </row>
    <row r="931">
      <c r="B931" s="18"/>
    </row>
    <row r="932">
      <c r="B932" s="18"/>
    </row>
    <row r="933">
      <c r="B933" s="18"/>
    </row>
    <row r="934">
      <c r="B934" s="18"/>
    </row>
    <row r="935">
      <c r="B935" s="18"/>
    </row>
    <row r="936">
      <c r="B936" s="18"/>
    </row>
    <row r="937">
      <c r="B937" s="18"/>
    </row>
    <row r="938">
      <c r="B938" s="18"/>
    </row>
    <row r="939">
      <c r="B939" s="18"/>
    </row>
    <row r="940">
      <c r="B940" s="18"/>
    </row>
    <row r="941">
      <c r="B941" s="18"/>
    </row>
    <row r="942">
      <c r="B942" s="18"/>
    </row>
    <row r="943">
      <c r="B943" s="18"/>
    </row>
    <row r="944">
      <c r="B944" s="18"/>
    </row>
    <row r="945">
      <c r="B945" s="18"/>
    </row>
    <row r="946">
      <c r="B946" s="18"/>
    </row>
    <row r="947">
      <c r="B947" s="18"/>
    </row>
    <row r="948">
      <c r="B948" s="18"/>
    </row>
    <row r="949">
      <c r="B949" s="18"/>
    </row>
    <row r="950">
      <c r="B950" s="18"/>
    </row>
    <row r="951">
      <c r="B951" s="18"/>
    </row>
    <row r="952">
      <c r="B952" s="18"/>
    </row>
    <row r="953">
      <c r="B953" s="18"/>
    </row>
    <row r="954">
      <c r="B954" s="18"/>
    </row>
    <row r="955">
      <c r="B955" s="18"/>
    </row>
    <row r="956">
      <c r="B956" s="18"/>
    </row>
    <row r="957">
      <c r="B957" s="18"/>
    </row>
    <row r="958">
      <c r="B958" s="18"/>
    </row>
    <row r="959">
      <c r="B959" s="18"/>
    </row>
    <row r="960">
      <c r="B960" s="18"/>
    </row>
    <row r="961">
      <c r="B961" s="18"/>
    </row>
    <row r="962">
      <c r="B962" s="18"/>
    </row>
    <row r="963">
      <c r="B963" s="18"/>
    </row>
    <row r="964">
      <c r="B964" s="18"/>
    </row>
    <row r="965">
      <c r="B965" s="18"/>
    </row>
    <row r="966">
      <c r="B966" s="18"/>
    </row>
    <row r="967">
      <c r="B967" s="18"/>
    </row>
    <row r="968">
      <c r="B968" s="18"/>
    </row>
    <row r="969">
      <c r="B969" s="18"/>
    </row>
    <row r="970">
      <c r="B970" s="18"/>
    </row>
    <row r="971">
      <c r="B971" s="18"/>
    </row>
    <row r="972">
      <c r="B972" s="18"/>
    </row>
    <row r="973">
      <c r="B973" s="18"/>
    </row>
    <row r="974">
      <c r="B974" s="18"/>
    </row>
    <row r="975">
      <c r="B975" s="18"/>
    </row>
    <row r="976">
      <c r="B976" s="18"/>
    </row>
    <row r="977">
      <c r="B977" s="18"/>
    </row>
    <row r="978">
      <c r="B978" s="18"/>
    </row>
    <row r="979">
      <c r="B979" s="18"/>
    </row>
    <row r="980">
      <c r="B980" s="18"/>
    </row>
    <row r="981">
      <c r="B981" s="18"/>
    </row>
    <row r="982">
      <c r="B982" s="18"/>
    </row>
    <row r="983">
      <c r="B983" s="18"/>
    </row>
    <row r="984">
      <c r="B984" s="18"/>
    </row>
    <row r="985">
      <c r="B985" s="18"/>
    </row>
    <row r="986">
      <c r="B986" s="18"/>
    </row>
    <row r="987">
      <c r="B987" s="18"/>
    </row>
    <row r="988">
      <c r="B988" s="18"/>
    </row>
    <row r="989">
      <c r="B989" s="18"/>
    </row>
    <row r="990">
      <c r="B990" s="18"/>
    </row>
    <row r="991">
      <c r="B991" s="18"/>
    </row>
    <row r="992">
      <c r="B992" s="18"/>
    </row>
    <row r="993">
      <c r="B993" s="18"/>
    </row>
    <row r="994">
      <c r="B994" s="18"/>
    </row>
    <row r="995">
      <c r="B995" s="18"/>
    </row>
    <row r="996">
      <c r="B996" s="18"/>
    </row>
    <row r="997">
      <c r="B997" s="18"/>
    </row>
    <row r="998">
      <c r="B998" s="18"/>
    </row>
    <row r="999">
      <c r="B999" s="18"/>
    </row>
    <row r="1000">
      <c r="B1000" s="18"/>
    </row>
  </sheetData>
  <autoFilter ref="$A$1:$Z$51">
    <sortState ref="A1:Z51">
      <sortCondition ref="B1:B51"/>
    </sortState>
  </autoFilter>
  <conditionalFormatting sqref="D2:G51">
    <cfRule type="containsBlanks" dxfId="2" priority="1">
      <formula>LEN(TRIM(D2))=0</formula>
    </cfRule>
  </conditionalFormatting>
  <hyperlinks>
    <hyperlink r:id="rId1" ref="H4"/>
    <hyperlink r:id="rId2" ref="H20"/>
    <hyperlink r:id="rId3" ref="H26"/>
  </hyperlin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 outlineLevelCol="1"/>
  <cols>
    <col customWidth="1" min="1" max="1" width="31.63"/>
    <col customWidth="1" min="2" max="2" width="7.0"/>
    <col customWidth="1" min="3" max="3" width="25.0" outlineLevel="1"/>
    <col customWidth="1" min="4" max="4" width="16.0" outlineLevel="1"/>
    <col customWidth="1" min="5" max="5" width="18.63"/>
    <col collapsed="1" customWidth="1" min="6" max="6" width="26.5"/>
    <col customWidth="1" hidden="1" min="7" max="7" width="25.5" outlineLevel="1"/>
    <col customWidth="1" min="8" max="8" width="31.0"/>
    <col customWidth="1" min="9" max="9" width="75.88"/>
  </cols>
  <sheetData>
    <row r="1">
      <c r="A1" s="26" t="s">
        <v>101</v>
      </c>
      <c r="B1" s="19" t="s">
        <v>102</v>
      </c>
      <c r="C1" s="26" t="s">
        <v>103</v>
      </c>
      <c r="D1" s="19" t="s">
        <v>104</v>
      </c>
      <c r="E1" s="26" t="s">
        <v>76</v>
      </c>
      <c r="F1" s="26" t="s">
        <v>105</v>
      </c>
      <c r="G1" s="26" t="s">
        <v>105</v>
      </c>
      <c r="H1" s="26" t="s">
        <v>106</v>
      </c>
      <c r="I1" s="26" t="s">
        <v>107</v>
      </c>
      <c r="J1" s="27"/>
      <c r="K1" s="27"/>
      <c r="L1" s="27"/>
      <c r="M1" s="27"/>
      <c r="N1" s="27"/>
      <c r="O1" s="27"/>
      <c r="P1" s="27"/>
    </row>
    <row r="2">
      <c r="A2" s="26" t="s">
        <v>108</v>
      </c>
      <c r="B2" s="19">
        <v>38061.0</v>
      </c>
      <c r="C2" s="26" t="s">
        <v>108</v>
      </c>
      <c r="D2" s="28">
        <v>1.0</v>
      </c>
      <c r="E2" s="26" t="s">
        <v>109</v>
      </c>
      <c r="F2" s="27" t="str">
        <f>VLOOKUP(E2,Foglio4!$A$2:$B$33,2,FALSE())</f>
        <v>AC221E00013</v>
      </c>
      <c r="G2" s="27" t="str">
        <f t="shared" ref="G2:G320" si="1">F2&amp;"*"</f>
        <v>AC221E00013*</v>
      </c>
      <c r="H2" s="27" t="str">
        <f>IFERROR(__xludf.DUMMYFUNCTION("+IFERROR(TEXTJOIN(char(10),TRUE(),FILTER(Foglio5!$B$2:$B$90,Foglio5!$A$2:$A$90=F2)),"""")"),"")</f>
        <v/>
      </c>
      <c r="I2" s="27" t="str">
        <f>IFERROR(__xludf.DUMMYFUNCTION("TEXTJOIN(char(10),TRUE(),FILTER(Foglio5!$B$2:$B$90,Foglio5!$A$2:$A$90=G2))"),"")</f>
        <v/>
      </c>
      <c r="J2" s="27"/>
      <c r="K2" s="27"/>
      <c r="L2" s="27"/>
      <c r="M2" s="27"/>
      <c r="N2" s="27"/>
      <c r="O2" s="27"/>
      <c r="P2" s="27"/>
    </row>
    <row r="3">
      <c r="A3" s="26" t="s">
        <v>110</v>
      </c>
      <c r="B3" s="19">
        <v>38041.0</v>
      </c>
      <c r="C3" s="26" t="s">
        <v>110</v>
      </c>
      <c r="D3" s="28">
        <v>1.0</v>
      </c>
      <c r="E3" s="26" t="s">
        <v>111</v>
      </c>
      <c r="F3" s="27" t="str">
        <f>VLOOKUP(E3,Foglio4!$A$2:$B$33,2,FALSE())</f>
        <v>AC221E00018</v>
      </c>
      <c r="G3" s="27" t="str">
        <f t="shared" si="1"/>
        <v>AC221E00018*</v>
      </c>
      <c r="H3" s="27" t="str">
        <f>IFERROR(__xludf.DUMMYFUNCTION("+IFERROR(TEXTJOIN(char(10),TRUE(),FILTER(Foglio5!$B$2:$B$90,Foglio5!$A$2:$A$90=F3)),"""")"),"CER ZARGA
FONDAZIONE SOLERGIA")</f>
        <v>CER ZARGA
FONDAZIONE SOLERGIA</v>
      </c>
      <c r="I3" s="27" t="str">
        <f>IFERROR(__xludf.DUMMYFUNCTION("TEXTJOIN(char(10),TRUE(),FILTER(Foglio5!$B$2:$B$90,Foglio5!$A$2:$A$90=G3))"),"CER CAR
CER DEL SARCA
KONCERT")</f>
        <v>CER CAR
CER DEL SARCA
KONCERT</v>
      </c>
      <c r="J3" s="27"/>
      <c r="K3" s="27"/>
      <c r="L3" s="27"/>
      <c r="M3" s="27"/>
      <c r="N3" s="27"/>
      <c r="O3" s="27"/>
      <c r="P3" s="27"/>
    </row>
    <row r="4">
      <c r="A4" s="26" t="s">
        <v>112</v>
      </c>
      <c r="B4" s="19">
        <v>38060.0</v>
      </c>
      <c r="C4" s="26" t="s">
        <v>112</v>
      </c>
      <c r="D4" s="28">
        <v>1.0</v>
      </c>
      <c r="E4" s="26" t="s">
        <v>113</v>
      </c>
      <c r="F4" s="27" t="str">
        <f>VLOOKUP(E4,Foglio4!$A$2:$B$33,2,FALSE())</f>
        <v>AC221E00015</v>
      </c>
      <c r="G4" s="27" t="str">
        <f t="shared" si="1"/>
        <v>AC221E00015*</v>
      </c>
      <c r="H4" s="27" t="str">
        <f>IFERROR(__xludf.DUMMYFUNCTION("+IFERROR(TEXTJOIN(char(10),TRUE(),FILTER(Foglio5!$B$2:$B$90,Foglio5!$A$2:$A$90=F4)),"""")"),"")</f>
        <v/>
      </c>
      <c r="I4" s="27" t="str">
        <f>IFERROR(__xludf.DUMMYFUNCTION("TEXTJOIN(char(10),TRUE(),FILTER(Foglio5!$B$2:$B$90,Foglio5!$A$2:$A$90=G4))"),"CER CAR")</f>
        <v>CER CAR</v>
      </c>
      <c r="J4" s="27"/>
      <c r="K4" s="27"/>
      <c r="L4" s="27"/>
      <c r="M4" s="27"/>
      <c r="N4" s="27"/>
      <c r="O4" s="27"/>
      <c r="P4" s="27"/>
    </row>
    <row r="5">
      <c r="A5" s="26" t="s">
        <v>114</v>
      </c>
      <c r="B5" s="19">
        <v>38092.0</v>
      </c>
      <c r="C5" s="26" t="s">
        <v>115</v>
      </c>
      <c r="D5" s="28">
        <v>1.0</v>
      </c>
      <c r="E5" s="26" t="s">
        <v>116</v>
      </c>
      <c r="F5" s="27" t="str">
        <f>VLOOKUP(E5,Foglio4!$A$2:$B$33,2,FALSE())</f>
        <v>AC221E00016</v>
      </c>
      <c r="G5" s="27" t="str">
        <f t="shared" si="1"/>
        <v>AC221E00016*</v>
      </c>
      <c r="H5" s="27" t="str">
        <f>IFERROR(__xludf.DUMMYFUNCTION("+IFERROR(TEXTJOIN(char(10),TRUE(),FILTER(Foglio5!$B$2:$B$90,Foglio5!$A$2:$A$90=F5)),"""")"),"KONCERT")</f>
        <v>KONCERT</v>
      </c>
      <c r="I5" s="27" t="str">
        <f>IFERROR(__xludf.DUMMYFUNCTION("TEXTJOIN(char(10),TRUE(),FILTER(Foglio5!$B$2:$B$90,Foglio5!$A$2:$A$90=G5))"),"")</f>
        <v/>
      </c>
      <c r="J5" s="27"/>
      <c r="K5" s="27"/>
      <c r="L5" s="27"/>
      <c r="M5" s="27"/>
      <c r="N5" s="27"/>
      <c r="O5" s="27"/>
      <c r="P5" s="27"/>
    </row>
    <row r="6">
      <c r="A6" s="26" t="s">
        <v>114</v>
      </c>
      <c r="B6" s="19">
        <v>38092.0</v>
      </c>
      <c r="C6" s="26" t="s">
        <v>117</v>
      </c>
      <c r="D6" s="28">
        <v>1.0</v>
      </c>
      <c r="E6" s="26" t="s">
        <v>118</v>
      </c>
      <c r="F6" s="27" t="str">
        <f>VLOOKUP(E6,Foglio4!$A$2:$B$33,2,FALSE())</f>
        <v>AC221E00022</v>
      </c>
      <c r="G6" s="27" t="str">
        <f t="shared" si="1"/>
        <v>AC221E00022*</v>
      </c>
      <c r="H6" s="27" t="str">
        <f>IFERROR(__xludf.DUMMYFUNCTION("+IFERROR(TEXTJOIN(char(10),TRUE(),FILTER(Foglio5!$B$2:$B$90,Foglio5!$A$2:$A$90=F6)),"""")"),"EYCO SOCIETÀ COOPERATIVA")</f>
        <v>EYCO SOCIETÀ COOPERATIVA</v>
      </c>
      <c r="I6" s="27" t="str">
        <f>IFERROR(__xludf.DUMMYFUNCTION("TEXTJOIN(char(10),TRUE(),FILTER(Foglio5!$B$2:$B$90,Foglio5!$A$2:$A$90=G6))"),"CER CEMBRA
CER FIEMME")</f>
        <v>CER CEMBRA
CER FIEMME</v>
      </c>
      <c r="J6" s="27"/>
      <c r="K6" s="27"/>
      <c r="L6" s="27"/>
      <c r="M6" s="27"/>
      <c r="N6" s="27"/>
      <c r="O6" s="27"/>
      <c r="P6" s="27"/>
    </row>
    <row r="7">
      <c r="A7" s="26" t="s">
        <v>114</v>
      </c>
      <c r="B7" s="19">
        <v>38092.0</v>
      </c>
      <c r="C7" s="26" t="s">
        <v>119</v>
      </c>
      <c r="D7" s="28">
        <v>1.0</v>
      </c>
      <c r="E7" s="26" t="s">
        <v>118</v>
      </c>
      <c r="F7" s="27" t="str">
        <f>VLOOKUP(E7,Foglio4!$A$2:$B$33,2,FALSE())</f>
        <v>AC221E00022</v>
      </c>
      <c r="G7" s="27" t="str">
        <f t="shared" si="1"/>
        <v>AC221E00022*</v>
      </c>
      <c r="H7" s="27" t="str">
        <f>IFERROR(__xludf.DUMMYFUNCTION("+IFERROR(TEXTJOIN(char(10),TRUE(),FILTER(Foglio5!$B$2:$B$90,Foglio5!$A$2:$A$90=F7)),"""")"),"EYCO SOCIETÀ COOPERATIVA")</f>
        <v>EYCO SOCIETÀ COOPERATIVA</v>
      </c>
      <c r="I7" s="27" t="str">
        <f>IFERROR(__xludf.DUMMYFUNCTION("TEXTJOIN(char(10),TRUE(),FILTER(Foglio5!$B$2:$B$90,Foglio5!$A$2:$A$90=G7))"),"CER CEMBRA
CER FIEMME")</f>
        <v>CER CEMBRA
CER FIEMME</v>
      </c>
      <c r="J7" s="27"/>
      <c r="K7" s="27"/>
      <c r="L7" s="27"/>
      <c r="M7" s="27"/>
      <c r="N7" s="27"/>
      <c r="O7" s="27"/>
      <c r="P7" s="27"/>
    </row>
    <row r="8">
      <c r="A8" s="26" t="s">
        <v>114</v>
      </c>
      <c r="B8" s="19">
        <v>38092.0</v>
      </c>
      <c r="C8" s="26" t="s">
        <v>120</v>
      </c>
      <c r="D8" s="28">
        <v>1.0</v>
      </c>
      <c r="E8" s="26" t="s">
        <v>118</v>
      </c>
      <c r="F8" s="27" t="str">
        <f>VLOOKUP(E8,Foglio4!$A$2:$B$33,2,FALSE())</f>
        <v>AC221E00022</v>
      </c>
      <c r="G8" s="27" t="str">
        <f t="shared" si="1"/>
        <v>AC221E00022*</v>
      </c>
      <c r="H8" s="27" t="str">
        <f>IFERROR(__xludf.DUMMYFUNCTION("+IFERROR(TEXTJOIN(char(10),TRUE(),FILTER(Foglio5!$B$2:$B$90,Foglio5!$A$2:$A$90=F8)),"""")"),"EYCO SOCIETÀ COOPERATIVA")</f>
        <v>EYCO SOCIETÀ COOPERATIVA</v>
      </c>
      <c r="I8" s="27" t="str">
        <f>IFERROR(__xludf.DUMMYFUNCTION("TEXTJOIN(char(10),TRUE(),FILTER(Foglio5!$B$2:$B$90,Foglio5!$A$2:$A$90=G8))"),"CER CEMBRA
CER FIEMME")</f>
        <v>CER CEMBRA
CER FIEMME</v>
      </c>
      <c r="J8" s="27"/>
      <c r="K8" s="27"/>
      <c r="L8" s="27"/>
      <c r="M8" s="27"/>
      <c r="N8" s="27"/>
      <c r="O8" s="27"/>
      <c r="P8" s="27"/>
    </row>
    <row r="9">
      <c r="A9" s="26" t="s">
        <v>121</v>
      </c>
      <c r="B9" s="19">
        <v>38049.0</v>
      </c>
      <c r="C9" s="26" t="s">
        <v>122</v>
      </c>
      <c r="D9" s="28">
        <v>1.0</v>
      </c>
      <c r="E9" s="26" t="s">
        <v>123</v>
      </c>
      <c r="F9" s="27" t="str">
        <f>VLOOKUP(E9,Foglio4!$A$2:$B$33,2,FALSE())</f>
        <v>AC221E00020</v>
      </c>
      <c r="G9" s="27" t="str">
        <f t="shared" si="1"/>
        <v>AC221E00020*</v>
      </c>
      <c r="H9" s="27" t="str">
        <f>IFERROR(__xludf.DUMMYFUNCTION("+IFERROR(TEXTJOIN(char(10),TRUE(),FILTER(Foglio5!$B$2:$B$90,Foglio5!$A$2:$A$90=F9)),"""")"),"GREENLAND")</f>
        <v>GREENLAND</v>
      </c>
      <c r="I9" s="27" t="str">
        <f>IFERROR(__xludf.DUMMYFUNCTION("TEXTJOIN(char(10),TRUE(),FILTER(Foglio5!$B$2:$B$90,Foglio5!$A$2:$A$90=G9))"),"CER TENNA")</f>
        <v>CER TENNA</v>
      </c>
      <c r="J9" s="27"/>
      <c r="K9" s="27"/>
      <c r="L9" s="27"/>
      <c r="M9" s="27"/>
      <c r="N9" s="27"/>
      <c r="O9" s="27"/>
      <c r="P9" s="27"/>
    </row>
    <row r="10">
      <c r="A10" s="26" t="s">
        <v>121</v>
      </c>
      <c r="B10" s="19">
        <v>38049.0</v>
      </c>
      <c r="C10" s="26" t="s">
        <v>124</v>
      </c>
      <c r="D10" s="28">
        <v>1.0</v>
      </c>
      <c r="E10" s="26" t="s">
        <v>123</v>
      </c>
      <c r="F10" s="27" t="str">
        <f>VLOOKUP(E10,Foglio4!$A$2:$B$33,2,FALSE())</f>
        <v>AC221E00020</v>
      </c>
      <c r="G10" s="27" t="str">
        <f t="shared" si="1"/>
        <v>AC221E00020*</v>
      </c>
      <c r="H10" s="27" t="str">
        <f>IFERROR(__xludf.DUMMYFUNCTION("+IFERROR(TEXTJOIN(char(10),TRUE(),FILTER(Foglio5!$B$2:$B$90,Foglio5!$A$2:$A$90=F10)),"""")"),"GREENLAND")</f>
        <v>GREENLAND</v>
      </c>
      <c r="I10" s="27" t="str">
        <f>IFERROR(__xludf.DUMMYFUNCTION("TEXTJOIN(char(10),TRUE(),FILTER(Foglio5!$B$2:$B$90,Foglio5!$A$2:$A$90=G10))"),"CER TENNA")</f>
        <v>CER TENNA</v>
      </c>
      <c r="J10" s="27"/>
      <c r="K10" s="27"/>
      <c r="L10" s="27"/>
      <c r="M10" s="27"/>
      <c r="N10" s="27"/>
      <c r="O10" s="27"/>
      <c r="P10" s="27"/>
    </row>
    <row r="11">
      <c r="A11" s="26" t="s">
        <v>121</v>
      </c>
      <c r="B11" s="19">
        <v>38049.0</v>
      </c>
      <c r="C11" s="26" t="s">
        <v>125</v>
      </c>
      <c r="D11" s="28">
        <v>1.0</v>
      </c>
      <c r="E11" s="26" t="s">
        <v>123</v>
      </c>
      <c r="F11" s="27" t="str">
        <f>VLOOKUP(E11,Foglio4!$A$2:$B$33,2,FALSE())</f>
        <v>AC221E00020</v>
      </c>
      <c r="G11" s="27" t="str">
        <f t="shared" si="1"/>
        <v>AC221E00020*</v>
      </c>
      <c r="H11" s="27" t="str">
        <f>IFERROR(__xludf.DUMMYFUNCTION("+IFERROR(TEXTJOIN(char(10),TRUE(),FILTER(Foglio5!$B$2:$B$90,Foglio5!$A$2:$A$90=F11)),"""")"),"GREENLAND")</f>
        <v>GREENLAND</v>
      </c>
      <c r="I11" s="27" t="str">
        <f>IFERROR(__xludf.DUMMYFUNCTION("TEXTJOIN(char(10),TRUE(),FILTER(Foglio5!$B$2:$B$90,Foglio5!$A$2:$A$90=G11))"),"CER TENNA")</f>
        <v>CER TENNA</v>
      </c>
      <c r="J11" s="27"/>
      <c r="K11" s="27"/>
      <c r="L11" s="27"/>
      <c r="M11" s="27"/>
      <c r="N11" s="27"/>
      <c r="O11" s="27"/>
      <c r="P11" s="27"/>
    </row>
    <row r="12">
      <c r="A12" s="26" t="s">
        <v>121</v>
      </c>
      <c r="B12" s="19">
        <v>38049.0</v>
      </c>
      <c r="C12" s="26" t="s">
        <v>126</v>
      </c>
      <c r="D12" s="28">
        <v>0.86</v>
      </c>
      <c r="E12" s="26" t="s">
        <v>123</v>
      </c>
      <c r="F12" s="27" t="str">
        <f>VLOOKUP(E12,Foglio4!$A$2:$B$33,2,FALSE())</f>
        <v>AC221E00020</v>
      </c>
      <c r="G12" s="27" t="str">
        <f t="shared" si="1"/>
        <v>AC221E00020*</v>
      </c>
      <c r="H12" s="27" t="str">
        <f>IFERROR(__xludf.DUMMYFUNCTION("+IFERROR(TEXTJOIN(char(10),TRUE(),FILTER(Foglio5!$B$2:$B$90,Foglio5!$A$2:$A$90=F12)),"""")"),"GREENLAND")</f>
        <v>GREENLAND</v>
      </c>
      <c r="I12" s="27" t="str">
        <f>IFERROR(__xludf.DUMMYFUNCTION("TEXTJOIN(char(10),TRUE(),FILTER(Foglio5!$B$2:$B$90,Foglio5!$A$2:$A$90=G12))"),"CER TENNA")</f>
        <v>CER TENNA</v>
      </c>
      <c r="J12" s="27"/>
      <c r="K12" s="27"/>
      <c r="L12" s="27"/>
      <c r="M12" s="27"/>
      <c r="N12" s="27"/>
      <c r="O12" s="27"/>
      <c r="P12" s="27"/>
    </row>
    <row r="13">
      <c r="A13" s="26" t="s">
        <v>121</v>
      </c>
      <c r="B13" s="19">
        <v>38049.0</v>
      </c>
      <c r="C13" s="26" t="s">
        <v>126</v>
      </c>
      <c r="D13" s="28">
        <v>0.14</v>
      </c>
      <c r="E13" s="26" t="s">
        <v>113</v>
      </c>
      <c r="F13" s="27" t="str">
        <f>VLOOKUP(E13,Foglio4!$A$2:$B$33,2,FALSE())</f>
        <v>AC221E00015</v>
      </c>
      <c r="G13" s="27" t="str">
        <f t="shared" si="1"/>
        <v>AC221E00015*</v>
      </c>
      <c r="H13" s="27" t="str">
        <f>IFERROR(__xludf.DUMMYFUNCTION("+IFERROR(TEXTJOIN(char(10),TRUE(),FILTER(Foglio5!$B$2:$B$90,Foglio5!$A$2:$A$90=F13)),"""")"),"")</f>
        <v/>
      </c>
      <c r="I13" s="27" t="str">
        <f>IFERROR(__xludf.DUMMYFUNCTION("TEXTJOIN(char(10),TRUE(),FILTER(Foglio5!$B$2:$B$90,Foglio5!$A$2:$A$90=G13))"),"CER CAR")</f>
        <v>CER CAR</v>
      </c>
      <c r="J13" s="27"/>
      <c r="K13" s="27"/>
      <c r="L13" s="27"/>
      <c r="M13" s="27"/>
      <c r="N13" s="27"/>
      <c r="O13" s="27"/>
      <c r="P13" s="27"/>
    </row>
    <row r="14">
      <c r="A14" s="26" t="s">
        <v>127</v>
      </c>
      <c r="B14" s="19">
        <v>38011.0</v>
      </c>
      <c r="C14" s="26" t="s">
        <v>128</v>
      </c>
      <c r="D14" s="28">
        <v>1.0</v>
      </c>
      <c r="E14" s="26" t="s">
        <v>129</v>
      </c>
      <c r="F14" s="27" t="str">
        <f>VLOOKUP(E14,Foglio4!$A$2:$B$33,2,FALSE())</f>
        <v>AC221E00010</v>
      </c>
      <c r="G14" s="27" t="str">
        <f t="shared" si="1"/>
        <v>AC221E00010*</v>
      </c>
      <c r="H14" s="27" t="str">
        <f>IFERROR(__xludf.DUMMYFUNCTION("+IFERROR(TEXTJOIN(char(10),TRUE(),FILTER(Foglio5!$B$2:$B$90,Foglio5!$A$2:$A$90=F14)),"""")"),"EYCO SOCIETÀ COOPERATIVA
NOS ENERGIA")</f>
        <v>EYCO SOCIETÀ COOPERATIVA
NOS ENERGIA</v>
      </c>
      <c r="I14" s="27" t="str">
        <f>IFERROR(__xludf.DUMMYFUNCTION("TEXTJOIN(char(10),TRUE(),FILTER(Foglio5!$B$2:$B$90,Foglio5!$A$2:$A$90=G14))"),"")</f>
        <v/>
      </c>
      <c r="J14" s="27"/>
      <c r="K14" s="27"/>
      <c r="L14" s="27"/>
      <c r="M14" s="27"/>
      <c r="N14" s="27"/>
      <c r="O14" s="27"/>
      <c r="P14" s="27"/>
    </row>
    <row r="15">
      <c r="A15" s="26" t="s">
        <v>127</v>
      </c>
      <c r="B15" s="19">
        <v>38011.0</v>
      </c>
      <c r="C15" s="26" t="s">
        <v>130</v>
      </c>
      <c r="D15" s="28">
        <v>1.0</v>
      </c>
      <c r="E15" s="26" t="s">
        <v>129</v>
      </c>
      <c r="F15" s="27" t="str">
        <f>VLOOKUP(E15,Foglio4!$A$2:$B$33,2,FALSE())</f>
        <v>AC221E00010</v>
      </c>
      <c r="G15" s="27" t="str">
        <f t="shared" si="1"/>
        <v>AC221E00010*</v>
      </c>
      <c r="H15" s="27" t="str">
        <f>IFERROR(__xludf.DUMMYFUNCTION("+IFERROR(TEXTJOIN(char(10),TRUE(),FILTER(Foglio5!$B$2:$B$90,Foglio5!$A$2:$A$90=F15)),"""")"),"EYCO SOCIETÀ COOPERATIVA
NOS ENERGIA")</f>
        <v>EYCO SOCIETÀ COOPERATIVA
NOS ENERGIA</v>
      </c>
      <c r="I15" s="27" t="str">
        <f>IFERROR(__xludf.DUMMYFUNCTION("TEXTJOIN(char(10),TRUE(),FILTER(Foglio5!$B$2:$B$90,Foglio5!$A$2:$A$90=G15))"),"")</f>
        <v/>
      </c>
      <c r="J15" s="27"/>
      <c r="K15" s="27"/>
      <c r="L15" s="27"/>
      <c r="M15" s="27"/>
      <c r="N15" s="27"/>
      <c r="O15" s="27"/>
      <c r="P15" s="27"/>
    </row>
    <row r="16">
      <c r="A16" s="26" t="s">
        <v>131</v>
      </c>
      <c r="B16" s="19">
        <v>38010.0</v>
      </c>
      <c r="C16" s="26" t="s">
        <v>131</v>
      </c>
      <c r="D16" s="28">
        <v>1.0</v>
      </c>
      <c r="E16" s="26" t="s">
        <v>132</v>
      </c>
      <c r="F16" s="27" t="str">
        <f>VLOOKUP(E16,Foglio4!$A$2:$B$33,2,FALSE())</f>
        <v>AC221E00007</v>
      </c>
      <c r="G16" s="27" t="str">
        <f t="shared" si="1"/>
        <v>AC221E00007*</v>
      </c>
      <c r="H16" s="27" t="str">
        <f>IFERROR(__xludf.DUMMYFUNCTION("+IFERROR(TEXTJOIN(char(10),TRUE(),FILTER(Foglio5!$B$2:$B$90,Foglio5!$A$2:$A$90=F16)),"""")"),"EUREKA CER")</f>
        <v>EUREKA CER</v>
      </c>
      <c r="I16" s="27" t="str">
        <f>IFERROR(__xludf.DUMMYFUNCTION("TEXTJOIN(char(10),TRUE(),FILTER(Foglio5!$B$2:$B$90,Foglio5!$A$2:$A$90=G16))"),"CER DEL SARCA")</f>
        <v>CER DEL SARCA</v>
      </c>
      <c r="J16" s="27"/>
      <c r="K16" s="27"/>
      <c r="L16" s="27"/>
      <c r="M16" s="27"/>
      <c r="N16" s="27"/>
      <c r="O16" s="27"/>
      <c r="P16" s="27"/>
    </row>
    <row r="17">
      <c r="A17" s="26" t="s">
        <v>133</v>
      </c>
      <c r="B17" s="19">
        <v>38062.0</v>
      </c>
      <c r="C17" s="26" t="s">
        <v>133</v>
      </c>
      <c r="D17" s="28">
        <v>0.94</v>
      </c>
      <c r="E17" s="26" t="s">
        <v>133</v>
      </c>
      <c r="F17" s="27" t="str">
        <f>VLOOKUP(E17,Foglio4!$A$2:$B$33,2,FALSE())</f>
        <v>AC221E00005</v>
      </c>
      <c r="G17" s="27" t="str">
        <f t="shared" si="1"/>
        <v>AC221E00005*</v>
      </c>
      <c r="H17" s="27" t="str">
        <f>IFERROR(__xludf.DUMMYFUNCTION("+IFERROR(TEXTJOIN(char(10),TRUE(),FILTER(Foglio5!$B$2:$B$90,Foglio5!$A$2:$A$90=F17)),"""")"),"EYCO SOCIETÀ COOPERATIVA")</f>
        <v>EYCO SOCIETÀ COOPERATIVA</v>
      </c>
      <c r="I17" s="27" t="str">
        <f>IFERROR(__xludf.DUMMYFUNCTION("TEXTJOIN(char(10),TRUE(),FILTER(Foglio5!$B$2:$B$90,Foglio5!$A$2:$A$90=G17))"),"CER DEL SARCA")</f>
        <v>CER DEL SARCA</v>
      </c>
      <c r="J17" s="27"/>
      <c r="K17" s="27"/>
      <c r="L17" s="27"/>
      <c r="M17" s="27"/>
      <c r="N17" s="27"/>
      <c r="O17" s="27"/>
      <c r="P17" s="27"/>
    </row>
    <row r="18">
      <c r="A18" s="26" t="s">
        <v>133</v>
      </c>
      <c r="B18" s="19">
        <v>38062.0</v>
      </c>
      <c r="C18" s="26" t="s">
        <v>133</v>
      </c>
      <c r="D18" s="28">
        <v>0.06</v>
      </c>
      <c r="E18" s="26" t="s">
        <v>134</v>
      </c>
      <c r="F18" s="27" t="str">
        <f>VLOOKUP(E18,Foglio4!$A$2:$B$33,2,FALSE())</f>
        <v>AC221E00008</v>
      </c>
      <c r="G18" s="27" t="str">
        <f t="shared" si="1"/>
        <v>AC221E00008*</v>
      </c>
      <c r="H18" s="27" t="str">
        <f>IFERROR(__xludf.DUMMYFUNCTION("+IFERROR(TEXTJOIN(char(10),TRUE(),FILTER(Foglio5!$B$2:$B$90,Foglio5!$A$2:$A$90=F18)),"""")"),"")</f>
        <v/>
      </c>
      <c r="I18" s="27" t="str">
        <f>IFERROR(__xludf.DUMMYFUNCTION("TEXTJOIN(char(10),TRUE(),FILTER(Foglio5!$B$2:$B$90,Foglio5!$A$2:$A$90=G18))"),"CER DEL SARCA")</f>
        <v>CER DEL SARCA</v>
      </c>
      <c r="J18" s="27"/>
      <c r="K18" s="27"/>
      <c r="L18" s="27"/>
      <c r="M18" s="27"/>
      <c r="N18" s="27"/>
      <c r="O18" s="27"/>
      <c r="P18" s="27"/>
    </row>
    <row r="19">
      <c r="A19" s="26" t="s">
        <v>135</v>
      </c>
      <c r="B19" s="19">
        <v>38063.0</v>
      </c>
      <c r="C19" s="26" t="s">
        <v>135</v>
      </c>
      <c r="D19" s="28">
        <v>0.92</v>
      </c>
      <c r="E19" s="26" t="s">
        <v>135</v>
      </c>
      <c r="F19" s="27" t="str">
        <f>VLOOKUP(E19,Foglio4!$A$2:$B$33,2,FALSE())</f>
        <v>AC221E00011</v>
      </c>
      <c r="G19" s="27" t="str">
        <f t="shared" si="1"/>
        <v>AC221E00011*</v>
      </c>
      <c r="H19" s="27" t="str">
        <f>IFERROR(__xludf.DUMMYFUNCTION("+IFERROR(TEXTJOIN(char(10),TRUE(),FILTER(Foglio5!$B$2:$B$90,Foglio5!$A$2:$A$90=F19)),"""")"),"")</f>
        <v/>
      </c>
      <c r="I19" s="27" t="str">
        <f>IFERROR(__xludf.DUMMYFUNCTION("TEXTJOIN(char(10),TRUE(),FILTER(Foglio5!$B$2:$B$90,Foglio5!$A$2:$A$90=G19))"),"")</f>
        <v/>
      </c>
      <c r="J19" s="27"/>
      <c r="K19" s="27"/>
      <c r="L19" s="27"/>
      <c r="M19" s="27"/>
      <c r="N19" s="27"/>
      <c r="O19" s="27"/>
      <c r="P19" s="27"/>
    </row>
    <row r="20">
      <c r="A20" s="26" t="s">
        <v>135</v>
      </c>
      <c r="B20" s="19">
        <v>38063.0</v>
      </c>
      <c r="C20" s="26" t="s">
        <v>135</v>
      </c>
      <c r="D20" s="28">
        <v>0.08</v>
      </c>
      <c r="E20" s="26" t="s">
        <v>109</v>
      </c>
      <c r="F20" s="27" t="str">
        <f>VLOOKUP(E20,Foglio4!$A$2:$B$33,2,FALSE())</f>
        <v>AC221E00013</v>
      </c>
      <c r="G20" s="27" t="str">
        <f t="shared" si="1"/>
        <v>AC221E00013*</v>
      </c>
      <c r="H20" s="27" t="str">
        <f>IFERROR(__xludf.DUMMYFUNCTION("+IFERROR(TEXTJOIN(char(10),TRUE(),FILTER(Foglio5!$B$2:$B$90,Foglio5!$A$2:$A$90=F20)),"""")"),"")</f>
        <v/>
      </c>
      <c r="I20" s="27" t="str">
        <f>IFERROR(__xludf.DUMMYFUNCTION("TEXTJOIN(char(10),TRUE(),FILTER(Foglio5!$B$2:$B$90,Foglio5!$A$2:$A$90=G20))"),"")</f>
        <v/>
      </c>
      <c r="J20" s="27"/>
      <c r="K20" s="27"/>
      <c r="L20" s="27"/>
      <c r="M20" s="27"/>
      <c r="N20" s="27"/>
      <c r="O20" s="27"/>
      <c r="P20" s="27"/>
    </row>
    <row r="21">
      <c r="A21" s="26" t="s">
        <v>136</v>
      </c>
      <c r="B21" s="19">
        <v>38042.0</v>
      </c>
      <c r="C21" s="26" t="s">
        <v>136</v>
      </c>
      <c r="D21" s="28">
        <v>0.68</v>
      </c>
      <c r="E21" s="26" t="s">
        <v>137</v>
      </c>
      <c r="F21" s="27" t="str">
        <f>VLOOKUP(E21,Foglio4!$A$2:$B$33,2,FALSE())</f>
        <v>AC221E00021</v>
      </c>
      <c r="G21" s="27" t="str">
        <f t="shared" si="1"/>
        <v>AC221E00021*</v>
      </c>
      <c r="H21" s="27" t="str">
        <f>IFERROR(__xludf.DUMMYFUNCTION("+IFERROR(TEXTJOIN(char(10),TRUE(),FILTER(Foglio5!$B$2:$B$90,Foglio5!$A$2:$A$90=F21)),"""")"),"EYCO SOCIETÀ COOPERATIVA")</f>
        <v>EYCO SOCIETÀ COOPERATIVA</v>
      </c>
      <c r="I21" s="27" t="str">
        <f>IFERROR(__xludf.DUMMYFUNCTION("TEXTJOIN(char(10),TRUE(),FILTER(Foglio5!$B$2:$B$90,Foglio5!$A$2:$A$90=G21))"),"CIVE C'è
COM.EN.PINE'")</f>
        <v>CIVE C'è
COM.EN.PINE'</v>
      </c>
      <c r="J21" s="27"/>
      <c r="K21" s="27"/>
      <c r="L21" s="27"/>
      <c r="M21" s="27"/>
      <c r="N21" s="27"/>
      <c r="O21" s="27"/>
      <c r="P21" s="27"/>
    </row>
    <row r="22">
      <c r="A22" s="26" t="s">
        <v>136</v>
      </c>
      <c r="B22" s="19">
        <v>38042.0</v>
      </c>
      <c r="C22" s="26" t="s">
        <v>136</v>
      </c>
      <c r="D22" s="28">
        <v>0.03</v>
      </c>
      <c r="E22" s="26" t="s">
        <v>111</v>
      </c>
      <c r="F22" s="27" t="str">
        <f>VLOOKUP(E22,Foglio4!$A$2:$B$33,2,FALSE())</f>
        <v>AC221E00018</v>
      </c>
      <c r="G22" s="27" t="str">
        <f t="shared" si="1"/>
        <v>AC221E00018*</v>
      </c>
      <c r="H22" s="27" t="str">
        <f>IFERROR(__xludf.DUMMYFUNCTION("+IFERROR(TEXTJOIN(char(10),TRUE(),FILTER(Foglio5!$B$2:$B$90,Foglio5!$A$2:$A$90=F22)),"""")"),"CER ZARGA
FONDAZIONE SOLERGIA")</f>
        <v>CER ZARGA
FONDAZIONE SOLERGIA</v>
      </c>
      <c r="I22" s="27" t="str">
        <f>IFERROR(__xludf.DUMMYFUNCTION("TEXTJOIN(char(10),TRUE(),FILTER(Foglio5!$B$2:$B$90,Foglio5!$A$2:$A$90=G22))"),"CER CAR
CER DEL SARCA
KONCERT")</f>
        <v>CER CAR
CER DEL SARCA
KONCERT</v>
      </c>
      <c r="J22" s="27"/>
      <c r="K22" s="27"/>
      <c r="L22" s="27"/>
      <c r="M22" s="27"/>
      <c r="N22" s="27"/>
      <c r="O22" s="27"/>
      <c r="P22" s="27"/>
    </row>
    <row r="23">
      <c r="A23" s="26" t="s">
        <v>136</v>
      </c>
      <c r="B23" s="19">
        <v>38042.0</v>
      </c>
      <c r="C23" s="26" t="s">
        <v>136</v>
      </c>
      <c r="D23" s="28">
        <v>0.08</v>
      </c>
      <c r="E23" s="26" t="s">
        <v>138</v>
      </c>
      <c r="F23" s="27" t="str">
        <f>VLOOKUP(E23,Foglio4!$A$2:$B$33,2,FALSE())</f>
        <v>AC221E00019</v>
      </c>
      <c r="G23" s="27" t="str">
        <f t="shared" si="1"/>
        <v>AC221E00019*</v>
      </c>
      <c r="H23" s="27" t="str">
        <f>IFERROR(__xludf.DUMMYFUNCTION("+IFERROR(TEXTJOIN(char(10),TRUE(),FILTER(Foglio5!$B$2:$B$90,Foglio5!$A$2:$A$90=F23)),"""")"),"CER CAR")</f>
        <v>CER CAR</v>
      </c>
      <c r="I23" s="27" t="str">
        <f>IFERROR(__xludf.DUMMYFUNCTION("TEXTJOIN(char(10),TRUE(),FILTER(Foglio5!$B$2:$B$90,Foglio5!$A$2:$A$90=G23))"),"KONCERT
TECER")</f>
        <v>KONCERT
TECER</v>
      </c>
      <c r="J23" s="27"/>
      <c r="K23" s="27"/>
      <c r="L23" s="27"/>
      <c r="M23" s="27"/>
      <c r="N23" s="27"/>
      <c r="O23" s="27"/>
      <c r="P23" s="27"/>
    </row>
    <row r="24">
      <c r="A24" s="26" t="s">
        <v>136</v>
      </c>
      <c r="B24" s="19">
        <v>38042.0</v>
      </c>
      <c r="C24" s="26" t="s">
        <v>136</v>
      </c>
      <c r="D24" s="28">
        <v>0.21</v>
      </c>
      <c r="E24" s="26" t="s">
        <v>116</v>
      </c>
      <c r="F24" s="27" t="str">
        <f>VLOOKUP(E24,Foglio4!$A$2:$B$33,2,FALSE())</f>
        <v>AC221E00016</v>
      </c>
      <c r="G24" s="27" t="str">
        <f t="shared" si="1"/>
        <v>AC221E00016*</v>
      </c>
      <c r="H24" s="27" t="str">
        <f>IFERROR(__xludf.DUMMYFUNCTION("+IFERROR(TEXTJOIN(char(10),TRUE(),FILTER(Foglio5!$B$2:$B$90,Foglio5!$A$2:$A$90=F24)),"""")"),"KONCERT")</f>
        <v>KONCERT</v>
      </c>
      <c r="I24" s="27" t="str">
        <f>IFERROR(__xludf.DUMMYFUNCTION("TEXTJOIN(char(10),TRUE(),FILTER(Foglio5!$B$2:$B$90,Foglio5!$A$2:$A$90=G24))"),"")</f>
        <v/>
      </c>
      <c r="J24" s="27"/>
      <c r="K24" s="27"/>
      <c r="L24" s="27"/>
      <c r="M24" s="27"/>
      <c r="N24" s="27"/>
      <c r="O24" s="27"/>
      <c r="P24" s="27"/>
    </row>
    <row r="25">
      <c r="A25" s="26" t="s">
        <v>139</v>
      </c>
      <c r="B25" s="19">
        <v>38043.0</v>
      </c>
      <c r="C25" s="26" t="s">
        <v>139</v>
      </c>
      <c r="D25" s="28">
        <v>0.32</v>
      </c>
      <c r="E25" s="26" t="s">
        <v>137</v>
      </c>
      <c r="F25" s="27" t="str">
        <f>VLOOKUP(E25,Foglio4!$A$2:$B$33,2,FALSE())</f>
        <v>AC221E00021</v>
      </c>
      <c r="G25" s="27" t="str">
        <f t="shared" si="1"/>
        <v>AC221E00021*</v>
      </c>
      <c r="H25" s="27" t="str">
        <f>IFERROR(__xludf.DUMMYFUNCTION("+IFERROR(TEXTJOIN(char(10),TRUE(),FILTER(Foglio5!$B$2:$B$90,Foglio5!$A$2:$A$90=F25)),"""")"),"EYCO SOCIETÀ COOPERATIVA")</f>
        <v>EYCO SOCIETÀ COOPERATIVA</v>
      </c>
      <c r="I25" s="27" t="str">
        <f>IFERROR(__xludf.DUMMYFUNCTION("TEXTJOIN(char(10),TRUE(),FILTER(Foglio5!$B$2:$B$90,Foglio5!$A$2:$A$90=G25))"),"CIVE C'è
COM.EN.PINE'")</f>
        <v>CIVE C'è
COM.EN.PINE'</v>
      </c>
      <c r="J25" s="27"/>
      <c r="K25" s="27"/>
      <c r="L25" s="27"/>
      <c r="M25" s="27"/>
      <c r="N25" s="27"/>
      <c r="O25" s="27"/>
      <c r="P25" s="27"/>
    </row>
    <row r="26">
      <c r="A26" s="26" t="s">
        <v>139</v>
      </c>
      <c r="B26" s="19">
        <v>38043.0</v>
      </c>
      <c r="C26" s="26" t="s">
        <v>139</v>
      </c>
      <c r="D26" s="28">
        <v>0.21</v>
      </c>
      <c r="E26" s="26" t="s">
        <v>116</v>
      </c>
      <c r="F26" s="27" t="str">
        <f>VLOOKUP(E26,Foglio4!$A$2:$B$33,2,FALSE())</f>
        <v>AC221E00016</v>
      </c>
      <c r="G26" s="27" t="str">
        <f t="shared" si="1"/>
        <v>AC221E00016*</v>
      </c>
      <c r="H26" s="27" t="str">
        <f>IFERROR(__xludf.DUMMYFUNCTION("+IFERROR(TEXTJOIN(char(10),TRUE(),FILTER(Foglio5!$B$2:$B$90,Foglio5!$A$2:$A$90=F26)),"""")"),"KONCERT")</f>
        <v>KONCERT</v>
      </c>
      <c r="I26" s="27" t="str">
        <f>IFERROR(__xludf.DUMMYFUNCTION("TEXTJOIN(char(10),TRUE(),FILTER(Foglio5!$B$2:$B$90,Foglio5!$A$2:$A$90=G26))"),"")</f>
        <v/>
      </c>
      <c r="J26" s="27"/>
      <c r="K26" s="27"/>
      <c r="L26" s="27"/>
      <c r="M26" s="27"/>
      <c r="N26" s="27"/>
      <c r="O26" s="27"/>
      <c r="P26" s="27"/>
    </row>
    <row r="27">
      <c r="A27" s="26" t="s">
        <v>139</v>
      </c>
      <c r="B27" s="19">
        <v>38043.0</v>
      </c>
      <c r="C27" s="26" t="s">
        <v>139</v>
      </c>
      <c r="D27" s="28">
        <v>0.47</v>
      </c>
      <c r="E27" s="26" t="s">
        <v>118</v>
      </c>
      <c r="F27" s="27" t="str">
        <f>VLOOKUP(E27,Foglio4!$A$2:$B$33,2,FALSE())</f>
        <v>AC221E00022</v>
      </c>
      <c r="G27" s="27" t="str">
        <f t="shared" si="1"/>
        <v>AC221E00022*</v>
      </c>
      <c r="H27" s="27" t="str">
        <f>IFERROR(__xludf.DUMMYFUNCTION("+IFERROR(TEXTJOIN(char(10),TRUE(),FILTER(Foglio5!$B$2:$B$90,Foglio5!$A$2:$A$90=F27)),"""")"),"EYCO SOCIETÀ COOPERATIVA")</f>
        <v>EYCO SOCIETÀ COOPERATIVA</v>
      </c>
      <c r="I27" s="27" t="str">
        <f>IFERROR(__xludf.DUMMYFUNCTION("TEXTJOIN(char(10),TRUE(),FILTER(Foglio5!$B$2:$B$90,Foglio5!$A$2:$A$90=G27))"),"CER CEMBRA
CER FIEMME")</f>
        <v>CER CEMBRA
CER FIEMME</v>
      </c>
      <c r="J27" s="27"/>
      <c r="K27" s="27"/>
      <c r="L27" s="27"/>
      <c r="M27" s="27"/>
      <c r="N27" s="27"/>
      <c r="O27" s="27"/>
      <c r="P27" s="27"/>
    </row>
    <row r="28">
      <c r="A28" s="26" t="s">
        <v>140</v>
      </c>
      <c r="B28" s="19">
        <v>38060.0</v>
      </c>
      <c r="C28" s="26" t="s">
        <v>140</v>
      </c>
      <c r="D28" s="28">
        <v>0.96</v>
      </c>
      <c r="E28" s="26" t="s">
        <v>141</v>
      </c>
      <c r="F28" s="27" t="str">
        <f>VLOOKUP(E28,Foglio4!$A$2:$B$33,2,FALSE())</f>
        <v>AC221E00014</v>
      </c>
      <c r="G28" s="27" t="str">
        <f t="shared" si="1"/>
        <v>AC221E00014*</v>
      </c>
      <c r="H28" s="27" t="str">
        <f>IFERROR(__xludf.DUMMYFUNCTION("+IFERROR(TEXTJOIN(char(10),TRUE(),FILTER(Foglio5!$B$2:$B$90,Foglio5!$A$2:$A$90=F28)),"""")"),"EYCO SOCIETÀ COOPERATIVA
GREENLAND")</f>
        <v>EYCO SOCIETÀ COOPERATIVA
GREENLAND</v>
      </c>
      <c r="I28" s="27" t="str">
        <f>IFERROR(__xludf.DUMMYFUNCTION("TEXTJOIN(char(10),TRUE(),FILTER(Foglio5!$B$2:$B$90,Foglio5!$A$2:$A$90=G28))"),"CER SOLIDALE TRENTINA
CER VALLAGARINA")</f>
        <v>CER SOLIDALE TRENTINA
CER VALLAGARINA</v>
      </c>
      <c r="J28" s="27"/>
      <c r="K28" s="27"/>
      <c r="L28" s="27"/>
      <c r="M28" s="27"/>
      <c r="N28" s="27"/>
      <c r="O28" s="27"/>
      <c r="P28" s="27"/>
    </row>
    <row r="29">
      <c r="A29" s="26" t="s">
        <v>140</v>
      </c>
      <c r="B29" s="19">
        <v>38060.0</v>
      </c>
      <c r="C29" s="26" t="s">
        <v>140</v>
      </c>
      <c r="D29" s="28">
        <v>0.04</v>
      </c>
      <c r="E29" s="26" t="s">
        <v>113</v>
      </c>
      <c r="F29" s="27" t="str">
        <f>VLOOKUP(E29,Foglio4!$A$2:$B$33,2,FALSE())</f>
        <v>AC221E00015</v>
      </c>
      <c r="G29" s="27" t="str">
        <f t="shared" si="1"/>
        <v>AC221E00015*</v>
      </c>
      <c r="H29" s="27" t="str">
        <f>IFERROR(__xludf.DUMMYFUNCTION("+IFERROR(TEXTJOIN(char(10),TRUE(),FILTER(Foglio5!$B$2:$B$90,Foglio5!$A$2:$A$90=F29)),"""")"),"")</f>
        <v/>
      </c>
      <c r="I29" s="27" t="str">
        <f>IFERROR(__xludf.DUMMYFUNCTION("TEXTJOIN(char(10),TRUE(),FILTER(Foglio5!$B$2:$B$90,Foglio5!$A$2:$A$90=G29))"),"CER CAR")</f>
        <v>CER CAR</v>
      </c>
      <c r="J29" s="27"/>
      <c r="K29" s="27"/>
      <c r="L29" s="27"/>
      <c r="M29" s="27"/>
      <c r="N29" s="27"/>
      <c r="O29" s="27"/>
      <c r="P29" s="27"/>
    </row>
    <row r="30">
      <c r="A30" s="26" t="s">
        <v>142</v>
      </c>
      <c r="B30" s="19">
        <v>38050.0</v>
      </c>
      <c r="C30" s="26" t="s">
        <v>142</v>
      </c>
      <c r="D30" s="28">
        <v>1.0</v>
      </c>
      <c r="E30" s="26" t="s">
        <v>143</v>
      </c>
      <c r="F30" s="27" t="str">
        <f>VLOOKUP(E30,Foglio4!$A$2:$B$33,2,FALSE())</f>
        <v>AC221E00024</v>
      </c>
      <c r="G30" s="27" t="str">
        <f t="shared" si="1"/>
        <v>AC221E00024*</v>
      </c>
      <c r="H30" s="27" t="str">
        <f>IFERROR(__xludf.DUMMYFUNCTION("+IFERROR(TEXTJOIN(char(10),TRUE(),FILTER(Foglio5!$B$2:$B$90,Foglio5!$A$2:$A$90=F30)),"""")"),"CER.TO - CER TRENTINO ORIENTALE")</f>
        <v>CER.TO - CER TRENTINO ORIENTALE</v>
      </c>
      <c r="I30" s="27" t="str">
        <f>IFERROR(__xludf.DUMMYFUNCTION("TEXTJOIN(char(10),TRUE(),FILTER(Foglio5!$B$2:$B$90,Foglio5!$A$2:$A$90=G30))"),"CERVALS")</f>
        <v>CERVALS</v>
      </c>
      <c r="J30" s="27"/>
      <c r="K30" s="27"/>
      <c r="L30" s="27"/>
      <c r="M30" s="27"/>
      <c r="N30" s="27"/>
      <c r="O30" s="27"/>
      <c r="P30" s="27"/>
    </row>
    <row r="31">
      <c r="A31" s="26" t="s">
        <v>144</v>
      </c>
      <c r="B31" s="19">
        <v>38080.0</v>
      </c>
      <c r="C31" s="26" t="s">
        <v>144</v>
      </c>
      <c r="D31" s="28">
        <v>1.0</v>
      </c>
      <c r="E31" s="26" t="s">
        <v>145</v>
      </c>
      <c r="F31" s="27" t="str">
        <f>VLOOKUP(E31,Foglio4!$A$2:$B$33,2,FALSE())</f>
        <v>AC221E00003</v>
      </c>
      <c r="G31" s="27" t="str">
        <f t="shared" si="1"/>
        <v>AC221E00003*</v>
      </c>
      <c r="H31" s="27" t="str">
        <f>IFERROR(__xludf.DUMMYFUNCTION("+IFERROR(TEXTJOIN(char(10),TRUE(),FILTER(Foglio5!$B$2:$B$90,Foglio5!$A$2:$A$90=F31)),"""")"),"")</f>
        <v/>
      </c>
      <c r="I31" s="27" t="str">
        <f>IFERROR(__xludf.DUMMYFUNCTION("TEXTJOIN(char(10),TRUE(),FILTER(Foglio5!$B$2:$B$90,Foglio5!$A$2:$A$90=G31))"),"CER DEL SARCA")</f>
        <v>CER DEL SARCA</v>
      </c>
      <c r="J31" s="27"/>
      <c r="K31" s="27"/>
      <c r="L31" s="27"/>
      <c r="M31" s="27"/>
      <c r="N31" s="27"/>
      <c r="O31" s="27"/>
      <c r="P31" s="27"/>
    </row>
    <row r="32">
      <c r="A32" s="26" t="s">
        <v>146</v>
      </c>
      <c r="B32" s="19">
        <v>38083.0</v>
      </c>
      <c r="C32" s="26" t="s">
        <v>147</v>
      </c>
      <c r="D32" s="28">
        <v>1.0</v>
      </c>
      <c r="E32" s="26" t="s">
        <v>148</v>
      </c>
      <c r="F32" s="27" t="str">
        <f>VLOOKUP(E32,Foglio4!$A$2:$B$33,2,FALSE())</f>
        <v>AC221E00001</v>
      </c>
      <c r="G32" s="27" t="str">
        <f t="shared" si="1"/>
        <v>AC221E00001*</v>
      </c>
      <c r="H32" s="27" t="str">
        <f>IFERROR(__xludf.DUMMYFUNCTION("+IFERROR(TEXTJOIN(char(10),TRUE(),FILTER(Foglio5!$B$2:$B$90,Foglio5!$A$2:$A$90=F32)),"""")"),"")</f>
        <v/>
      </c>
      <c r="I32" s="27" t="str">
        <f>IFERROR(__xludf.DUMMYFUNCTION("TEXTJOIN(char(10),TRUE(),FILTER(Foglio5!$B$2:$B$90,Foglio5!$A$2:$A$90=G32))"),"")</f>
        <v/>
      </c>
      <c r="J32" s="27"/>
      <c r="K32" s="27"/>
      <c r="L32" s="27"/>
      <c r="M32" s="27"/>
      <c r="N32" s="27"/>
      <c r="O32" s="27"/>
      <c r="P32" s="27"/>
    </row>
    <row r="33">
      <c r="A33" s="26" t="s">
        <v>146</v>
      </c>
      <c r="B33" s="19">
        <v>38083.0</v>
      </c>
      <c r="C33" s="26" t="s">
        <v>148</v>
      </c>
      <c r="D33" s="28">
        <v>1.0</v>
      </c>
      <c r="E33" s="26" t="s">
        <v>148</v>
      </c>
      <c r="F33" s="27" t="str">
        <f>VLOOKUP(E33,Foglio4!$A$2:$B$33,2,FALSE())</f>
        <v>AC221E00001</v>
      </c>
      <c r="G33" s="27" t="str">
        <f t="shared" si="1"/>
        <v>AC221E00001*</v>
      </c>
      <c r="H33" s="27" t="str">
        <f>IFERROR(__xludf.DUMMYFUNCTION("+IFERROR(TEXTJOIN(char(10),TRUE(),FILTER(Foglio5!$B$2:$B$90,Foglio5!$A$2:$A$90=F33)),"""")"),"")</f>
        <v/>
      </c>
      <c r="I33" s="27" t="str">
        <f>IFERROR(__xludf.DUMMYFUNCTION("TEXTJOIN(char(10),TRUE(),FILTER(Foglio5!$B$2:$B$90,Foglio5!$A$2:$A$90=G33))"),"")</f>
        <v/>
      </c>
      <c r="J33" s="27"/>
      <c r="K33" s="27"/>
      <c r="L33" s="27"/>
      <c r="M33" s="27"/>
      <c r="N33" s="27"/>
      <c r="O33" s="27"/>
      <c r="P33" s="27"/>
    </row>
    <row r="34">
      <c r="A34" s="26" t="s">
        <v>146</v>
      </c>
      <c r="B34" s="19">
        <v>38083.0</v>
      </c>
      <c r="C34" s="26" t="s">
        <v>149</v>
      </c>
      <c r="D34" s="28">
        <v>1.0</v>
      </c>
      <c r="E34" s="26" t="s">
        <v>150</v>
      </c>
      <c r="F34" s="27" t="str">
        <f>VLOOKUP(E34,Foglio4!$A$2:$B$33,2,FALSE())</f>
        <v>AC221E00002</v>
      </c>
      <c r="G34" s="27" t="str">
        <f t="shared" si="1"/>
        <v>AC221E00002*</v>
      </c>
      <c r="H34" s="27" t="str">
        <f>IFERROR(__xludf.DUMMYFUNCTION("+IFERROR(TEXTJOIN(char(10),TRUE(),FILTER(Foglio5!$B$2:$B$90,Foglio5!$A$2:$A$90=F34)),"""")"),"LA BUONA FONTE")</f>
        <v>LA BUONA FONTE</v>
      </c>
      <c r="I34" s="27" t="str">
        <f>IFERROR(__xludf.DUMMYFUNCTION("TEXTJOIN(char(10),TRUE(),FILTER(Foglio5!$B$2:$B$90,Foglio5!$A$2:$A$90=G34))"),"CER DEL SARCA")</f>
        <v>CER DEL SARCA</v>
      </c>
      <c r="J34" s="27"/>
      <c r="K34" s="27"/>
      <c r="L34" s="27"/>
      <c r="M34" s="27"/>
      <c r="N34" s="27"/>
      <c r="O34" s="27"/>
      <c r="P34" s="27"/>
    </row>
    <row r="35">
      <c r="A35" s="26" t="s">
        <v>151</v>
      </c>
      <c r="B35" s="19">
        <v>38013.0</v>
      </c>
      <c r="C35" s="26" t="s">
        <v>152</v>
      </c>
      <c r="D35" s="28">
        <v>1.0</v>
      </c>
      <c r="E35" s="26" t="s">
        <v>129</v>
      </c>
      <c r="F35" s="27" t="str">
        <f>VLOOKUP(E35,Foglio4!$A$2:$B$33,2,FALSE())</f>
        <v>AC221E00010</v>
      </c>
      <c r="G35" s="27" t="str">
        <f t="shared" si="1"/>
        <v>AC221E00010*</v>
      </c>
      <c r="H35" s="27" t="str">
        <f>IFERROR(__xludf.DUMMYFUNCTION("+IFERROR(TEXTJOIN(char(10),TRUE(),FILTER(Foglio5!$B$2:$B$90,Foglio5!$A$2:$A$90=F35)),"""")"),"EYCO SOCIETÀ COOPERATIVA
NOS ENERGIA")</f>
        <v>EYCO SOCIETÀ COOPERATIVA
NOS ENERGIA</v>
      </c>
      <c r="I35" s="27" t="str">
        <f>IFERROR(__xludf.DUMMYFUNCTION("TEXTJOIN(char(10),TRUE(),FILTER(Foglio5!$B$2:$B$90,Foglio5!$A$2:$A$90=G35))"),"")</f>
        <v/>
      </c>
      <c r="J35" s="27"/>
      <c r="K35" s="27"/>
      <c r="L35" s="27"/>
      <c r="M35" s="27"/>
      <c r="N35" s="27"/>
      <c r="O35" s="27"/>
      <c r="P35" s="27"/>
    </row>
    <row r="36">
      <c r="A36" s="26" t="s">
        <v>151</v>
      </c>
      <c r="B36" s="19">
        <v>38013.0</v>
      </c>
      <c r="C36" s="26" t="s">
        <v>153</v>
      </c>
      <c r="D36" s="28">
        <v>1.0</v>
      </c>
      <c r="E36" s="26" t="s">
        <v>129</v>
      </c>
      <c r="F36" s="27" t="str">
        <f>VLOOKUP(E36,Foglio4!$A$2:$B$33,2,FALSE())</f>
        <v>AC221E00010</v>
      </c>
      <c r="G36" s="27" t="str">
        <f t="shared" si="1"/>
        <v>AC221E00010*</v>
      </c>
      <c r="H36" s="27" t="str">
        <f>IFERROR(__xludf.DUMMYFUNCTION("+IFERROR(TEXTJOIN(char(10),TRUE(),FILTER(Foglio5!$B$2:$B$90,Foglio5!$A$2:$A$90=F36)),"""")"),"EYCO SOCIETÀ COOPERATIVA
NOS ENERGIA")</f>
        <v>EYCO SOCIETÀ COOPERATIVA
NOS ENERGIA</v>
      </c>
      <c r="I36" s="27" t="str">
        <f>IFERROR(__xludf.DUMMYFUNCTION("TEXTJOIN(char(10),TRUE(),FILTER(Foglio5!$B$2:$B$90,Foglio5!$A$2:$A$90=G36))"),"")</f>
        <v/>
      </c>
      <c r="J36" s="27"/>
      <c r="K36" s="27"/>
      <c r="L36" s="27"/>
      <c r="M36" s="27"/>
      <c r="N36" s="27"/>
      <c r="O36" s="27"/>
      <c r="P36" s="27"/>
    </row>
    <row r="37">
      <c r="A37" s="26" t="s">
        <v>151</v>
      </c>
      <c r="B37" s="19">
        <v>38013.0</v>
      </c>
      <c r="C37" s="26" t="s">
        <v>154</v>
      </c>
      <c r="D37" s="28">
        <v>1.0</v>
      </c>
      <c r="E37" s="26" t="s">
        <v>129</v>
      </c>
      <c r="F37" s="27" t="str">
        <f>VLOOKUP(E37,Foglio4!$A$2:$B$33,2,FALSE())</f>
        <v>AC221E00010</v>
      </c>
      <c r="G37" s="27" t="str">
        <f t="shared" si="1"/>
        <v>AC221E00010*</v>
      </c>
      <c r="H37" s="27" t="str">
        <f>IFERROR(__xludf.DUMMYFUNCTION("+IFERROR(TEXTJOIN(char(10),TRUE(),FILTER(Foglio5!$B$2:$B$90,Foglio5!$A$2:$A$90=F37)),"""")"),"EYCO SOCIETÀ COOPERATIVA
NOS ENERGIA")</f>
        <v>EYCO SOCIETÀ COOPERATIVA
NOS ENERGIA</v>
      </c>
      <c r="I37" s="27" t="str">
        <f>IFERROR(__xludf.DUMMYFUNCTION("TEXTJOIN(char(10),TRUE(),FILTER(Foglio5!$B$2:$B$90,Foglio5!$A$2:$A$90=G37))"),"")</f>
        <v/>
      </c>
      <c r="J37" s="27"/>
      <c r="K37" s="27"/>
      <c r="L37" s="27"/>
      <c r="M37" s="27"/>
      <c r="N37" s="27"/>
      <c r="O37" s="27"/>
      <c r="P37" s="27"/>
    </row>
    <row r="38">
      <c r="A38" s="26" t="s">
        <v>155</v>
      </c>
      <c r="B38" s="19">
        <v>38079.0</v>
      </c>
      <c r="C38" s="26" t="s">
        <v>156</v>
      </c>
      <c r="D38" s="28">
        <v>1.0</v>
      </c>
      <c r="E38" s="26" t="s">
        <v>157</v>
      </c>
      <c r="F38" s="27" t="str">
        <f>VLOOKUP(E38,Foglio4!$A$2:$B$33,2,FALSE())</f>
        <v>AC221E00000</v>
      </c>
      <c r="G38" s="27" t="str">
        <f t="shared" si="1"/>
        <v>AC221E00000*</v>
      </c>
      <c r="H38" s="27" t="str">
        <f>IFERROR(__xludf.DUMMYFUNCTION("+IFERROR(TEXTJOIN(char(10),TRUE(),FILTER(Foglio5!$B$2:$B$90,Foglio5!$A$2:$A$90=F38)),"""")"),"CER DEL SARCA")</f>
        <v>CER DEL SARCA</v>
      </c>
      <c r="I38" s="27" t="str">
        <f>IFERROR(__xludf.DUMMYFUNCTION("TEXTJOIN(char(10),TRUE(),FILTER(Foglio5!$B$2:$B$90,Foglio5!$A$2:$A$90=G38))"),"")</f>
        <v/>
      </c>
      <c r="J38" s="27"/>
      <c r="K38" s="27"/>
      <c r="L38" s="27"/>
      <c r="M38" s="27"/>
      <c r="N38" s="27"/>
      <c r="O38" s="27"/>
      <c r="P38" s="27"/>
    </row>
    <row r="39">
      <c r="A39" s="26" t="s">
        <v>158</v>
      </c>
      <c r="B39" s="19">
        <v>38051.0</v>
      </c>
      <c r="C39" s="26" t="s">
        <v>158</v>
      </c>
      <c r="D39" s="28">
        <v>0.44</v>
      </c>
      <c r="E39" s="26" t="s">
        <v>159</v>
      </c>
      <c r="F39" s="27" t="str">
        <f>VLOOKUP(E39,Foglio4!$A$2:$B$33,2,FALSE())</f>
        <v>AC221E00023</v>
      </c>
      <c r="G39" s="27" t="str">
        <f t="shared" si="1"/>
        <v>AC221E00023*</v>
      </c>
      <c r="H39" s="27" t="str">
        <f>IFERROR(__xludf.DUMMYFUNCTION("+IFERROR(TEXTJOIN(char(10),TRUE(),FILTER(Foglio5!$B$2:$B$90,Foglio5!$A$2:$A$90=F39)),"""")"),"CER.TO - CER TRENTINO ORIENTALE
EYCO SOCIETÀ COOPERATIVA")</f>
        <v>CER.TO - CER TRENTINO ORIENTALE
EYCO SOCIETÀ COOPERATIVA</v>
      </c>
      <c r="I39" s="27" t="str">
        <f>IFERROR(__xludf.DUMMYFUNCTION("TEXTJOIN(char(10),TRUE(),FILTER(Foglio5!$B$2:$B$90,Foglio5!$A$2:$A$90=G39))"),"")</f>
        <v/>
      </c>
      <c r="J39" s="27"/>
      <c r="K39" s="27"/>
      <c r="L39" s="27"/>
      <c r="M39" s="27"/>
      <c r="N39" s="27"/>
      <c r="O39" s="27"/>
      <c r="P39" s="27"/>
    </row>
    <row r="40">
      <c r="A40" s="26" t="s">
        <v>158</v>
      </c>
      <c r="B40" s="19">
        <v>38051.0</v>
      </c>
      <c r="C40" s="26" t="s">
        <v>158</v>
      </c>
      <c r="D40" s="28">
        <v>0.56</v>
      </c>
      <c r="E40" s="26" t="s">
        <v>143</v>
      </c>
      <c r="F40" s="27" t="str">
        <f>VLOOKUP(E40,Foglio4!$A$2:$B$33,2,FALSE())</f>
        <v>AC221E00024</v>
      </c>
      <c r="G40" s="27" t="str">
        <f t="shared" si="1"/>
        <v>AC221E00024*</v>
      </c>
      <c r="H40" s="27" t="str">
        <f>IFERROR(__xludf.DUMMYFUNCTION("+IFERROR(TEXTJOIN(char(10),TRUE(),FILTER(Foglio5!$B$2:$B$90,Foglio5!$A$2:$A$90=F40)),"""")"),"CER.TO - CER TRENTINO ORIENTALE")</f>
        <v>CER.TO - CER TRENTINO ORIENTALE</v>
      </c>
      <c r="I40" s="27" t="str">
        <f>IFERROR(__xludf.DUMMYFUNCTION("TEXTJOIN(char(10),TRUE(),FILTER(Foglio5!$B$2:$B$90,Foglio5!$A$2:$A$90=G40))"),"CERVALS")</f>
        <v>CERVALS</v>
      </c>
      <c r="J40" s="27"/>
      <c r="K40" s="27"/>
      <c r="L40" s="27"/>
      <c r="M40" s="27"/>
      <c r="N40" s="27"/>
      <c r="O40" s="27"/>
      <c r="P40" s="27"/>
    </row>
    <row r="41">
      <c r="A41" s="26" t="s">
        <v>160</v>
      </c>
      <c r="B41" s="19">
        <v>38060.0</v>
      </c>
      <c r="C41" s="26" t="s">
        <v>160</v>
      </c>
      <c r="D41" s="28">
        <v>0.59</v>
      </c>
      <c r="E41" s="26" t="s">
        <v>133</v>
      </c>
      <c r="F41" s="27" t="str">
        <f>VLOOKUP(E41,Foglio4!$A$2:$B$33,2,FALSE())</f>
        <v>AC221E00005</v>
      </c>
      <c r="G41" s="27" t="str">
        <f t="shared" si="1"/>
        <v>AC221E00005*</v>
      </c>
      <c r="H41" s="27" t="str">
        <f>IFERROR(__xludf.DUMMYFUNCTION("+IFERROR(TEXTJOIN(char(10),TRUE(),FILTER(Foglio5!$B$2:$B$90,Foglio5!$A$2:$A$90=F41)),"""")"),"EYCO SOCIETÀ COOPERATIVA")</f>
        <v>EYCO SOCIETÀ COOPERATIVA</v>
      </c>
      <c r="I41" s="27" t="str">
        <f>IFERROR(__xludf.DUMMYFUNCTION("TEXTJOIN(char(10),TRUE(),FILTER(Foglio5!$B$2:$B$90,Foglio5!$A$2:$A$90=G41))"),"CER DEL SARCA")</f>
        <v>CER DEL SARCA</v>
      </c>
      <c r="J41" s="27"/>
      <c r="K41" s="27"/>
      <c r="L41" s="27"/>
      <c r="M41" s="27"/>
      <c r="N41" s="27"/>
      <c r="O41" s="27"/>
      <c r="P41" s="27"/>
    </row>
    <row r="42">
      <c r="A42" s="26" t="s">
        <v>160</v>
      </c>
      <c r="B42" s="19">
        <v>38060.0</v>
      </c>
      <c r="C42" s="26" t="s">
        <v>160</v>
      </c>
      <c r="D42" s="28">
        <v>0.41</v>
      </c>
      <c r="E42" s="26" t="s">
        <v>135</v>
      </c>
      <c r="F42" s="27" t="str">
        <f>VLOOKUP(E42,Foglio4!$A$2:$B$33,2,FALSE())</f>
        <v>AC221E00011</v>
      </c>
      <c r="G42" s="27" t="str">
        <f t="shared" si="1"/>
        <v>AC221E00011*</v>
      </c>
      <c r="H42" s="27" t="str">
        <f>IFERROR(__xludf.DUMMYFUNCTION("+IFERROR(TEXTJOIN(char(10),TRUE(),FILTER(Foglio5!$B$2:$B$90,Foglio5!$A$2:$A$90=F42)),"""")"),"")</f>
        <v/>
      </c>
      <c r="I42" s="27" t="str">
        <f>IFERROR(__xludf.DUMMYFUNCTION("TEXTJOIN(char(10),TRUE(),FILTER(Foglio5!$B$2:$B$90,Foglio5!$A$2:$A$90=G42))"),"")</f>
        <v/>
      </c>
      <c r="J42" s="27"/>
      <c r="K42" s="27"/>
      <c r="L42" s="27"/>
      <c r="M42" s="27"/>
      <c r="N42" s="27"/>
      <c r="O42" s="27"/>
      <c r="P42" s="27"/>
    </row>
    <row r="43">
      <c r="A43" s="26" t="s">
        <v>161</v>
      </c>
      <c r="B43" s="19">
        <v>38020.0</v>
      </c>
      <c r="C43" s="26" t="s">
        <v>161</v>
      </c>
      <c r="D43" s="28">
        <v>1.0</v>
      </c>
      <c r="E43" s="26" t="s">
        <v>162</v>
      </c>
      <c r="F43" s="27" t="str">
        <f>VLOOKUP(E43,Foglio4!$A$2:$B$33,2,FALSE())</f>
        <v>AC221E00006</v>
      </c>
      <c r="G43" s="27" t="str">
        <f t="shared" si="1"/>
        <v>AC221E00006*</v>
      </c>
      <c r="H43" s="27" t="str">
        <f>IFERROR(__xludf.DUMMYFUNCTION("+IFERROR(TEXTJOIN(char(10),TRUE(),FILTER(Foglio5!$B$2:$B$90,Foglio5!$A$2:$A$90=F43)),"""")"),"")</f>
        <v/>
      </c>
      <c r="I43" s="27" t="str">
        <f>IFERROR(__xludf.DUMMYFUNCTION("TEXTJOIN(char(10),TRUE(),FILTER(Foglio5!$B$2:$B$90,Foglio5!$A$2:$A$90=G43))"),"")</f>
        <v/>
      </c>
      <c r="J43" s="27"/>
      <c r="K43" s="27"/>
      <c r="L43" s="27"/>
      <c r="M43" s="27"/>
      <c r="N43" s="27"/>
      <c r="O43" s="27"/>
      <c r="P43" s="27"/>
    </row>
    <row r="44">
      <c r="A44" s="26" t="s">
        <v>163</v>
      </c>
      <c r="B44" s="19">
        <v>38080.0</v>
      </c>
      <c r="C44" s="26" t="s">
        <v>164</v>
      </c>
      <c r="D44" s="28">
        <v>1.0</v>
      </c>
      <c r="E44" s="26" t="s">
        <v>145</v>
      </c>
      <c r="F44" s="27" t="str">
        <f>VLOOKUP(E44,Foglio4!$A$2:$B$33,2,FALSE())</f>
        <v>AC221E00003</v>
      </c>
      <c r="G44" s="27" t="str">
        <f t="shared" si="1"/>
        <v>AC221E00003*</v>
      </c>
      <c r="H44" s="27" t="str">
        <f>IFERROR(__xludf.DUMMYFUNCTION("+IFERROR(TEXTJOIN(char(10),TRUE(),FILTER(Foglio5!$B$2:$B$90,Foglio5!$A$2:$A$90=F44)),"""")"),"")</f>
        <v/>
      </c>
      <c r="I44" s="27" t="str">
        <f>IFERROR(__xludf.DUMMYFUNCTION("TEXTJOIN(char(10),TRUE(),FILTER(Foglio5!$B$2:$B$90,Foglio5!$A$2:$A$90=G44))"),"CER DEL SARCA")</f>
        <v>CER DEL SARCA</v>
      </c>
      <c r="J44" s="27"/>
      <c r="K44" s="27"/>
      <c r="L44" s="27"/>
      <c r="M44" s="27"/>
      <c r="N44" s="27"/>
      <c r="O44" s="27"/>
      <c r="P44" s="27"/>
    </row>
    <row r="45">
      <c r="A45" s="26" t="s">
        <v>165</v>
      </c>
      <c r="B45" s="19">
        <v>38050.0</v>
      </c>
      <c r="C45" s="26" t="s">
        <v>166</v>
      </c>
      <c r="D45" s="28">
        <v>1.0</v>
      </c>
      <c r="E45" s="26" t="s">
        <v>123</v>
      </c>
      <c r="F45" s="27" t="str">
        <f>VLOOKUP(E45,Foglio4!$A$2:$B$33,2,FALSE())</f>
        <v>AC221E00020</v>
      </c>
      <c r="G45" s="27" t="str">
        <f t="shared" si="1"/>
        <v>AC221E00020*</v>
      </c>
      <c r="H45" s="27" t="str">
        <f>IFERROR(__xludf.DUMMYFUNCTION("+IFERROR(TEXTJOIN(char(10),TRUE(),FILTER(Foglio5!$B$2:$B$90,Foglio5!$A$2:$A$90=F45)),"""")"),"GREENLAND")</f>
        <v>GREENLAND</v>
      </c>
      <c r="I45" s="27" t="str">
        <f>IFERROR(__xludf.DUMMYFUNCTION("TEXTJOIN(char(10),TRUE(),FILTER(Foglio5!$B$2:$B$90,Foglio5!$A$2:$A$90=G45))"),"CER TENNA")</f>
        <v>CER TENNA</v>
      </c>
      <c r="J45" s="27"/>
      <c r="K45" s="27"/>
      <c r="L45" s="27"/>
      <c r="M45" s="27"/>
      <c r="N45" s="27"/>
      <c r="O45" s="27"/>
      <c r="P45" s="27"/>
    </row>
    <row r="46">
      <c r="A46" s="26" t="s">
        <v>167</v>
      </c>
      <c r="B46" s="19">
        <v>38022.0</v>
      </c>
      <c r="C46" s="26" t="s">
        <v>167</v>
      </c>
      <c r="D46" s="28">
        <v>1.0</v>
      </c>
      <c r="E46" s="26" t="s">
        <v>162</v>
      </c>
      <c r="F46" s="27" t="str">
        <f>VLOOKUP(E46,Foglio4!$A$2:$B$33,2,FALSE())</f>
        <v>AC221E00006</v>
      </c>
      <c r="G46" s="27" t="str">
        <f t="shared" si="1"/>
        <v>AC221E00006*</v>
      </c>
      <c r="H46" s="27" t="str">
        <f>IFERROR(__xludf.DUMMYFUNCTION("+IFERROR(TEXTJOIN(char(10),TRUE(),FILTER(Foglio5!$B$2:$B$90,Foglio5!$A$2:$A$90=F46)),"""")"),"")</f>
        <v/>
      </c>
      <c r="I46" s="27" t="str">
        <f>IFERROR(__xludf.DUMMYFUNCTION("TEXTJOIN(char(10),TRUE(),FILTER(Foglio5!$B$2:$B$90,Foglio5!$A$2:$A$90=G46))"),"")</f>
        <v/>
      </c>
      <c r="J46" s="27"/>
      <c r="K46" s="27"/>
      <c r="L46" s="27"/>
      <c r="M46" s="27"/>
      <c r="N46" s="27"/>
      <c r="O46" s="27"/>
      <c r="P46" s="27"/>
    </row>
    <row r="47">
      <c r="A47" s="26" t="s">
        <v>123</v>
      </c>
      <c r="B47" s="19">
        <v>38052.0</v>
      </c>
      <c r="C47" s="26" t="s">
        <v>123</v>
      </c>
      <c r="D47" s="28">
        <v>1.0</v>
      </c>
      <c r="E47" s="26" t="s">
        <v>123</v>
      </c>
      <c r="F47" s="27" t="str">
        <f>VLOOKUP(E47,Foglio4!$A$2:$B$33,2,FALSE())</f>
        <v>AC221E00020</v>
      </c>
      <c r="G47" s="27" t="str">
        <f t="shared" si="1"/>
        <v>AC221E00020*</v>
      </c>
      <c r="H47" s="27" t="str">
        <f>IFERROR(__xludf.DUMMYFUNCTION("+IFERROR(TEXTJOIN(char(10),TRUE(),FILTER(Foglio5!$B$2:$B$90,Foglio5!$A$2:$A$90=F47)),"""")"),"GREENLAND")</f>
        <v>GREENLAND</v>
      </c>
      <c r="I47" s="27" t="str">
        <f>IFERROR(__xludf.DUMMYFUNCTION("TEXTJOIN(char(10),TRUE(),FILTER(Foglio5!$B$2:$B$90,Foglio5!$A$2:$A$90=G47))"),"CER TENNA")</f>
        <v>CER TENNA</v>
      </c>
      <c r="J47" s="27"/>
      <c r="K47" s="27"/>
      <c r="L47" s="27"/>
      <c r="M47" s="27"/>
      <c r="N47" s="27"/>
      <c r="O47" s="27"/>
      <c r="P47" s="27"/>
    </row>
    <row r="48">
      <c r="A48" s="26" t="s">
        <v>168</v>
      </c>
      <c r="B48" s="19">
        <v>38060.0</v>
      </c>
      <c r="C48" s="26" t="s">
        <v>168</v>
      </c>
      <c r="D48" s="28">
        <v>0.93</v>
      </c>
      <c r="E48" s="26" t="s">
        <v>141</v>
      </c>
      <c r="F48" s="27" t="str">
        <f>VLOOKUP(E48,Foglio4!$A$2:$B$33,2,FALSE())</f>
        <v>AC221E00014</v>
      </c>
      <c r="G48" s="27" t="str">
        <f t="shared" si="1"/>
        <v>AC221E00014*</v>
      </c>
      <c r="H48" s="27" t="str">
        <f>IFERROR(__xludf.DUMMYFUNCTION("+IFERROR(TEXTJOIN(char(10),TRUE(),FILTER(Foglio5!$B$2:$B$90,Foglio5!$A$2:$A$90=F48)),"""")"),"EYCO SOCIETÀ COOPERATIVA
GREENLAND")</f>
        <v>EYCO SOCIETÀ COOPERATIVA
GREENLAND</v>
      </c>
      <c r="I48" s="27" t="str">
        <f>IFERROR(__xludf.DUMMYFUNCTION("TEXTJOIN(char(10),TRUE(),FILTER(Foglio5!$B$2:$B$90,Foglio5!$A$2:$A$90=G48))"),"CER SOLIDALE TRENTINA
CER VALLAGARINA")</f>
        <v>CER SOLIDALE TRENTINA
CER VALLAGARINA</v>
      </c>
      <c r="J48" s="27"/>
      <c r="K48" s="27"/>
      <c r="L48" s="27"/>
      <c r="M48" s="27"/>
      <c r="N48" s="27"/>
      <c r="O48" s="27"/>
      <c r="P48" s="27"/>
    </row>
    <row r="49">
      <c r="A49" s="26" t="s">
        <v>168</v>
      </c>
      <c r="B49" s="19">
        <v>38060.0</v>
      </c>
      <c r="C49" s="26" t="s">
        <v>168</v>
      </c>
      <c r="D49" s="28">
        <v>0.07</v>
      </c>
      <c r="E49" s="26" t="s">
        <v>169</v>
      </c>
      <c r="F49" s="27" t="str">
        <f>VLOOKUP(E49,Foglio4!$A$2:$B$33,2,FALSE())</f>
        <v>AC221E00017</v>
      </c>
      <c r="G49" s="27" t="str">
        <f t="shared" si="1"/>
        <v>AC221E00017*</v>
      </c>
      <c r="H49" s="27" t="str">
        <f>IFERROR(__xludf.DUMMYFUNCTION("+IFERROR(TEXTJOIN(char(10),TRUE(),FILTER(Foglio5!$B$2:$B$90,Foglio5!$A$2:$A$90=F49)),"""")"),"GREENLAND")</f>
        <v>GREENLAND</v>
      </c>
      <c r="I49" s="27" t="str">
        <f>IFERROR(__xludf.DUMMYFUNCTION("TEXTJOIN(char(10),TRUE(),FILTER(Foglio5!$B$2:$B$90,Foglio5!$A$2:$A$90=G49))"),"CER SOLIDALE TRENTINA
ENERGIA NUOVA VALLARSA")</f>
        <v>CER SOLIDALE TRENTINA
ENERGIA NUOVA VALLARSA</v>
      </c>
      <c r="J49" s="27"/>
      <c r="K49" s="27"/>
      <c r="L49" s="27"/>
      <c r="M49" s="27"/>
      <c r="N49" s="27"/>
      <c r="O49" s="27"/>
      <c r="P49" s="27"/>
    </row>
    <row r="50">
      <c r="A50" s="26" t="s">
        <v>170</v>
      </c>
      <c r="B50" s="19">
        <v>38031.0</v>
      </c>
      <c r="C50" s="26" t="s">
        <v>171</v>
      </c>
      <c r="D50" s="28">
        <v>1.0</v>
      </c>
      <c r="E50" s="26" t="s">
        <v>171</v>
      </c>
      <c r="F50" s="27" t="str">
        <f>VLOOKUP(E50,Foglio4!$A$2:$B$33,2,FALSE())</f>
        <v>AC221E00028</v>
      </c>
      <c r="G50" s="27" t="str">
        <f t="shared" si="1"/>
        <v>AC221E00028*</v>
      </c>
      <c r="H50" s="27" t="str">
        <f>IFERROR(__xludf.DUMMYFUNCTION("+IFERROR(TEXTJOIN(char(10),TRUE(),FILTER(Foglio5!$B$2:$B$90,Foglio5!$A$2:$A$90=F50)),"""")"),"")</f>
        <v/>
      </c>
      <c r="I50" s="27" t="str">
        <f>IFERROR(__xludf.DUMMYFUNCTION("TEXTJOIN(char(10),TRUE(),FILTER(Foglio5!$B$2:$B$90,Foglio5!$A$2:$A$90=G50))"),"")</f>
        <v/>
      </c>
      <c r="J50" s="27"/>
      <c r="K50" s="27"/>
      <c r="L50" s="27"/>
      <c r="M50" s="27"/>
      <c r="N50" s="27"/>
      <c r="O50" s="27"/>
      <c r="P50" s="27"/>
    </row>
    <row r="51">
      <c r="A51" s="26" t="s">
        <v>172</v>
      </c>
      <c r="B51" s="19">
        <v>38010.0</v>
      </c>
      <c r="C51" s="26" t="s">
        <v>172</v>
      </c>
      <c r="D51" s="28">
        <v>1.0</v>
      </c>
      <c r="E51" s="26" t="s">
        <v>116</v>
      </c>
      <c r="F51" s="27" t="str">
        <f>VLOOKUP(E51,Foglio4!$A$2:$B$33,2,FALSE())</f>
        <v>AC221E00016</v>
      </c>
      <c r="G51" s="27" t="str">
        <f t="shared" si="1"/>
        <v>AC221E00016*</v>
      </c>
      <c r="H51" s="27" t="str">
        <f>IFERROR(__xludf.DUMMYFUNCTION("+IFERROR(TEXTJOIN(char(10),TRUE(),FILTER(Foglio5!$B$2:$B$90,Foglio5!$A$2:$A$90=F51)),"""")"),"KONCERT")</f>
        <v>KONCERT</v>
      </c>
      <c r="I51" s="27" t="str">
        <f>IFERROR(__xludf.DUMMYFUNCTION("TEXTJOIN(char(10),TRUE(),FILTER(Foglio5!$B$2:$B$90,Foglio5!$A$2:$A$90=G51))"),"")</f>
        <v/>
      </c>
      <c r="J51" s="27"/>
      <c r="K51" s="27"/>
      <c r="L51" s="27"/>
      <c r="M51" s="27"/>
      <c r="N51" s="27"/>
      <c r="O51" s="27"/>
      <c r="P51" s="27"/>
    </row>
    <row r="52">
      <c r="A52" s="26" t="s">
        <v>173</v>
      </c>
      <c r="B52" s="19">
        <v>38032.0</v>
      </c>
      <c r="C52" s="26" t="s">
        <v>173</v>
      </c>
      <c r="D52" s="28">
        <v>1.0</v>
      </c>
      <c r="E52" s="26" t="s">
        <v>171</v>
      </c>
      <c r="F52" s="27" t="str">
        <f>VLOOKUP(E52,Foglio4!$A$2:$B$33,2,FALSE())</f>
        <v>AC221E00028</v>
      </c>
      <c r="G52" s="27" t="str">
        <f t="shared" si="1"/>
        <v>AC221E00028*</v>
      </c>
      <c r="H52" s="27" t="str">
        <f>IFERROR(__xludf.DUMMYFUNCTION("+IFERROR(TEXTJOIN(char(10),TRUE(),FILTER(Foglio5!$B$2:$B$90,Foglio5!$A$2:$A$90=F52)),"""")"),"")</f>
        <v/>
      </c>
      <c r="I52" s="27" t="str">
        <f>IFERROR(__xludf.DUMMYFUNCTION("TEXTJOIN(char(10),TRUE(),FILTER(Foglio5!$B$2:$B$90,Foglio5!$A$2:$A$90=G52))"),"")</f>
        <v/>
      </c>
      <c r="J52" s="27"/>
      <c r="K52" s="27"/>
      <c r="L52" s="27"/>
      <c r="M52" s="27"/>
      <c r="N52" s="27"/>
      <c r="O52" s="27"/>
      <c r="P52" s="27"/>
    </row>
    <row r="53">
      <c r="A53" s="26" t="s">
        <v>174</v>
      </c>
      <c r="B53" s="19">
        <v>38030.0</v>
      </c>
      <c r="C53" s="26" t="s">
        <v>174</v>
      </c>
      <c r="D53" s="28">
        <v>1.0</v>
      </c>
      <c r="E53" s="26" t="s">
        <v>118</v>
      </c>
      <c r="F53" s="27" t="str">
        <f>VLOOKUP(E53,Foglio4!$A$2:$B$33,2,FALSE())</f>
        <v>AC221E00022</v>
      </c>
      <c r="G53" s="27" t="str">
        <f t="shared" si="1"/>
        <v>AC221E00022*</v>
      </c>
      <c r="H53" s="27" t="str">
        <f>IFERROR(__xludf.DUMMYFUNCTION("+IFERROR(TEXTJOIN(char(10),TRUE(),FILTER(Foglio5!$B$2:$B$90,Foglio5!$A$2:$A$90=F53)),"""")"),"EYCO SOCIETÀ COOPERATIVA")</f>
        <v>EYCO SOCIETÀ COOPERATIVA</v>
      </c>
      <c r="I53" s="27" t="str">
        <f>IFERROR(__xludf.DUMMYFUNCTION("TEXTJOIN(char(10),TRUE(),FILTER(Foglio5!$B$2:$B$90,Foglio5!$A$2:$A$90=G53))"),"CER CEMBRA
CER FIEMME")</f>
        <v>CER CEMBRA
CER FIEMME</v>
      </c>
      <c r="J53" s="27"/>
      <c r="K53" s="27"/>
      <c r="L53" s="27"/>
      <c r="M53" s="27"/>
      <c r="N53" s="27"/>
      <c r="O53" s="27"/>
      <c r="P53" s="27"/>
    </row>
    <row r="54">
      <c r="A54" s="26" t="s">
        <v>175</v>
      </c>
      <c r="B54" s="19">
        <v>38080.0</v>
      </c>
      <c r="C54" s="26" t="s">
        <v>175</v>
      </c>
      <c r="D54" s="28">
        <v>1.0</v>
      </c>
      <c r="E54" s="26" t="s">
        <v>145</v>
      </c>
      <c r="F54" s="27" t="str">
        <f>VLOOKUP(E54,Foglio4!$A$2:$B$33,2,FALSE())</f>
        <v>AC221E00003</v>
      </c>
      <c r="G54" s="27" t="str">
        <f t="shared" si="1"/>
        <v>AC221E00003*</v>
      </c>
      <c r="H54" s="27" t="str">
        <f>IFERROR(__xludf.DUMMYFUNCTION("+IFERROR(TEXTJOIN(char(10),TRUE(),FILTER(Foglio5!$B$2:$B$90,Foglio5!$A$2:$A$90=F54)),"""")"),"")</f>
        <v/>
      </c>
      <c r="I54" s="27" t="str">
        <f>IFERROR(__xludf.DUMMYFUNCTION("TEXTJOIN(char(10),TRUE(),FILTER(Foglio5!$B$2:$B$90,Foglio5!$A$2:$A$90=G54))"),"CER DEL SARCA")</f>
        <v>CER DEL SARCA</v>
      </c>
      <c r="J54" s="27"/>
      <c r="K54" s="27"/>
      <c r="L54" s="27"/>
      <c r="M54" s="27"/>
      <c r="N54" s="27"/>
      <c r="O54" s="27"/>
      <c r="P54" s="27"/>
    </row>
    <row r="55">
      <c r="A55" s="26" t="s">
        <v>176</v>
      </c>
      <c r="B55" s="19">
        <v>38050.0</v>
      </c>
      <c r="C55" s="26" t="s">
        <v>176</v>
      </c>
      <c r="D55" s="28">
        <v>1.0</v>
      </c>
      <c r="E55" s="26" t="s">
        <v>143</v>
      </c>
      <c r="F55" s="27" t="str">
        <f>VLOOKUP(E55,Foglio4!$A$2:$B$33,2,FALSE())</f>
        <v>AC221E00024</v>
      </c>
      <c r="G55" s="27" t="str">
        <f t="shared" si="1"/>
        <v>AC221E00024*</v>
      </c>
      <c r="H55" s="27" t="str">
        <f>IFERROR(__xludf.DUMMYFUNCTION("+IFERROR(TEXTJOIN(char(10),TRUE(),FILTER(Foglio5!$B$2:$B$90,Foglio5!$A$2:$A$90=F55)),"""")"),"CER.TO - CER TRENTINO ORIENTALE")</f>
        <v>CER.TO - CER TRENTINO ORIENTALE</v>
      </c>
      <c r="I55" s="27" t="str">
        <f>IFERROR(__xludf.DUMMYFUNCTION("TEXTJOIN(char(10),TRUE(),FILTER(Foglio5!$B$2:$B$90,Foglio5!$A$2:$A$90=G55))"),"CERVALS")</f>
        <v>CERVALS</v>
      </c>
      <c r="J55" s="27"/>
      <c r="K55" s="27"/>
      <c r="L55" s="27"/>
      <c r="M55" s="27"/>
      <c r="N55" s="27"/>
      <c r="O55" s="27"/>
      <c r="P55" s="27"/>
    </row>
    <row r="56">
      <c r="A56" s="26" t="s">
        <v>177</v>
      </c>
      <c r="B56" s="19">
        <v>38082.0</v>
      </c>
      <c r="C56" s="26" t="s">
        <v>177</v>
      </c>
      <c r="D56" s="28">
        <v>1.0</v>
      </c>
      <c r="E56" s="26" t="s">
        <v>148</v>
      </c>
      <c r="F56" s="27" t="str">
        <f>VLOOKUP(E56,Foglio4!$A$2:$B$33,2,FALSE())</f>
        <v>AC221E00001</v>
      </c>
      <c r="G56" s="27" t="str">
        <f t="shared" si="1"/>
        <v>AC221E00001*</v>
      </c>
      <c r="H56" s="27" t="str">
        <f>IFERROR(__xludf.DUMMYFUNCTION("+IFERROR(TEXTJOIN(char(10),TRUE(),FILTER(Foglio5!$B$2:$B$90,Foglio5!$A$2:$A$90=F56)),"""")"),"")</f>
        <v/>
      </c>
      <c r="I56" s="27" t="str">
        <f>IFERROR(__xludf.DUMMYFUNCTION("TEXTJOIN(char(10),TRUE(),FILTER(Foglio5!$B$2:$B$90,Foglio5!$A$2:$A$90=G56))"),"")</f>
        <v/>
      </c>
      <c r="J56" s="27"/>
      <c r="K56" s="27"/>
      <c r="L56" s="27"/>
      <c r="M56" s="27"/>
      <c r="N56" s="27"/>
      <c r="O56" s="27"/>
      <c r="P56" s="27"/>
    </row>
    <row r="57">
      <c r="A57" s="26" t="s">
        <v>178</v>
      </c>
      <c r="B57" s="19">
        <v>38059.0</v>
      </c>
      <c r="C57" s="26" t="s">
        <v>179</v>
      </c>
      <c r="D57" s="28">
        <v>1.0</v>
      </c>
      <c r="E57" s="26" t="s">
        <v>143</v>
      </c>
      <c r="F57" s="27" t="str">
        <f>VLOOKUP(E57,Foglio4!$A$2:$B$33,2,FALSE())</f>
        <v>AC221E00024</v>
      </c>
      <c r="G57" s="27" t="str">
        <f t="shared" si="1"/>
        <v>AC221E00024*</v>
      </c>
      <c r="H57" s="27" t="str">
        <f>IFERROR(__xludf.DUMMYFUNCTION("+IFERROR(TEXTJOIN(char(10),TRUE(),FILTER(Foglio5!$B$2:$B$90,Foglio5!$A$2:$A$90=F57)),"""")"),"CER.TO - CER TRENTINO ORIENTALE")</f>
        <v>CER.TO - CER TRENTINO ORIENTALE</v>
      </c>
      <c r="I57" s="27" t="str">
        <f>IFERROR(__xludf.DUMMYFUNCTION("TEXTJOIN(char(10),TRUE(),FILTER(Foglio5!$B$2:$B$90,Foglio5!$A$2:$A$90=G57))"),"CERVALS")</f>
        <v>CERVALS</v>
      </c>
      <c r="J57" s="27"/>
      <c r="K57" s="27"/>
      <c r="L57" s="27"/>
      <c r="M57" s="27"/>
      <c r="N57" s="27"/>
      <c r="O57" s="27"/>
      <c r="P57" s="27"/>
    </row>
    <row r="58">
      <c r="A58" s="26" t="s">
        <v>178</v>
      </c>
      <c r="B58" s="19">
        <v>38059.0</v>
      </c>
      <c r="C58" s="26" t="s">
        <v>180</v>
      </c>
      <c r="D58" s="28">
        <v>1.0</v>
      </c>
      <c r="E58" s="26" t="s">
        <v>143</v>
      </c>
      <c r="F58" s="27" t="str">
        <f>VLOOKUP(E58,Foglio4!$A$2:$B$33,2,FALSE())</f>
        <v>AC221E00024</v>
      </c>
      <c r="G58" s="27" t="str">
        <f t="shared" si="1"/>
        <v>AC221E00024*</v>
      </c>
      <c r="H58" s="27" t="str">
        <f>IFERROR(__xludf.DUMMYFUNCTION("+IFERROR(TEXTJOIN(char(10),TRUE(),FILTER(Foglio5!$B$2:$B$90,Foglio5!$A$2:$A$90=F58)),"""")"),"CER.TO - CER TRENTINO ORIENTALE")</f>
        <v>CER.TO - CER TRENTINO ORIENTALE</v>
      </c>
      <c r="I58" s="27" t="str">
        <f>IFERROR(__xludf.DUMMYFUNCTION("TEXTJOIN(char(10),TRUE(),FILTER(Foglio5!$B$2:$B$90,Foglio5!$A$2:$A$90=G58))"),"CERVALS")</f>
        <v>CERVALS</v>
      </c>
      <c r="J58" s="27"/>
      <c r="K58" s="27"/>
      <c r="L58" s="27"/>
      <c r="M58" s="27"/>
      <c r="N58" s="27"/>
      <c r="O58" s="27"/>
      <c r="P58" s="27"/>
    </row>
    <row r="59">
      <c r="A59" s="26" t="s">
        <v>178</v>
      </c>
      <c r="B59" s="19">
        <v>38059.0</v>
      </c>
      <c r="C59" s="26" t="s">
        <v>181</v>
      </c>
      <c r="D59" s="28">
        <v>1.0</v>
      </c>
      <c r="E59" s="26" t="s">
        <v>143</v>
      </c>
      <c r="F59" s="27" t="str">
        <f>VLOOKUP(E59,Foglio4!$A$2:$B$33,2,FALSE())</f>
        <v>AC221E00024</v>
      </c>
      <c r="G59" s="27" t="str">
        <f t="shared" si="1"/>
        <v>AC221E00024*</v>
      </c>
      <c r="H59" s="27" t="str">
        <f>IFERROR(__xludf.DUMMYFUNCTION("+IFERROR(TEXTJOIN(char(10),TRUE(),FILTER(Foglio5!$B$2:$B$90,Foglio5!$A$2:$A$90=F59)),"""")"),"CER.TO - CER TRENTINO ORIENTALE")</f>
        <v>CER.TO - CER TRENTINO ORIENTALE</v>
      </c>
      <c r="I59" s="27" t="str">
        <f>IFERROR(__xludf.DUMMYFUNCTION("TEXTJOIN(char(10),TRUE(),FILTER(Foglio5!$B$2:$B$90,Foglio5!$A$2:$A$90=G59))"),"CERVALS")</f>
        <v>CERVALS</v>
      </c>
      <c r="J59" s="27"/>
      <c r="K59" s="27"/>
      <c r="L59" s="27"/>
      <c r="M59" s="27"/>
      <c r="N59" s="27"/>
      <c r="O59" s="27"/>
      <c r="P59" s="27"/>
    </row>
    <row r="60">
      <c r="A60" s="26" t="s">
        <v>178</v>
      </c>
      <c r="B60" s="19">
        <v>38059.0</v>
      </c>
      <c r="C60" s="26" t="s">
        <v>182</v>
      </c>
      <c r="D60" s="28">
        <v>0.4</v>
      </c>
      <c r="E60" s="26" t="s">
        <v>183</v>
      </c>
      <c r="F60" s="27" t="str">
        <f>VLOOKUP(E60,Foglio4!$A$2:$B$33,2,FALSE())</f>
        <v>AC221E00027</v>
      </c>
      <c r="G60" s="27" t="str">
        <f t="shared" si="1"/>
        <v>AC221E00027*</v>
      </c>
      <c r="H60" s="27" t="str">
        <f>IFERROR(__xludf.DUMMYFUNCTION("+IFERROR(TEXTJOIN(char(10),TRUE(),FILTER(Foglio5!$B$2:$B$90,Foglio5!$A$2:$A$90=F60)),"""")"),"CER.TO - CER TRENTINO ORIENTALE")</f>
        <v>CER.TO - CER TRENTINO ORIENTALE</v>
      </c>
      <c r="I60" s="27" t="str">
        <f>IFERROR(__xludf.DUMMYFUNCTION("TEXTJOIN(char(10),TRUE(),FILTER(Foglio5!$B$2:$B$90,Foglio5!$A$2:$A$90=G60))"),"")</f>
        <v/>
      </c>
      <c r="J60" s="27"/>
      <c r="K60" s="27"/>
      <c r="L60" s="27"/>
      <c r="M60" s="27"/>
      <c r="N60" s="27"/>
      <c r="O60" s="27"/>
      <c r="P60" s="27"/>
    </row>
    <row r="61">
      <c r="A61" s="26" t="s">
        <v>178</v>
      </c>
      <c r="B61" s="19">
        <v>38059.0</v>
      </c>
      <c r="C61" s="26" t="s">
        <v>182</v>
      </c>
      <c r="D61" s="28">
        <v>0.6</v>
      </c>
      <c r="E61" s="26" t="s">
        <v>143</v>
      </c>
      <c r="F61" s="27" t="str">
        <f>VLOOKUP(E61,Foglio4!$A$2:$B$33,2,FALSE())</f>
        <v>AC221E00024</v>
      </c>
      <c r="G61" s="27" t="str">
        <f t="shared" si="1"/>
        <v>AC221E00024*</v>
      </c>
      <c r="H61" s="27" t="str">
        <f>IFERROR(__xludf.DUMMYFUNCTION("+IFERROR(TEXTJOIN(char(10),TRUE(),FILTER(Foglio5!$B$2:$B$90,Foglio5!$A$2:$A$90=F61)),"""")"),"CER.TO - CER TRENTINO ORIENTALE")</f>
        <v>CER.TO - CER TRENTINO ORIENTALE</v>
      </c>
      <c r="I61" s="27" t="str">
        <f>IFERROR(__xludf.DUMMYFUNCTION("TEXTJOIN(char(10),TRUE(),FILTER(Foglio5!$B$2:$B$90,Foglio5!$A$2:$A$90=G61))"),"CERVALS")</f>
        <v>CERVALS</v>
      </c>
      <c r="J61" s="27"/>
      <c r="K61" s="27"/>
      <c r="L61" s="27"/>
      <c r="M61" s="27"/>
      <c r="N61" s="27"/>
      <c r="O61" s="27"/>
      <c r="P61" s="27"/>
    </row>
    <row r="62">
      <c r="A62" s="26" t="s">
        <v>184</v>
      </c>
      <c r="B62" s="19">
        <v>38053.0</v>
      </c>
      <c r="C62" s="26" t="s">
        <v>184</v>
      </c>
      <c r="D62" s="28">
        <v>1.0</v>
      </c>
      <c r="E62" s="26" t="s">
        <v>183</v>
      </c>
      <c r="F62" s="27" t="str">
        <f>VLOOKUP(E62,Foglio4!$A$2:$B$33,2,FALSE())</f>
        <v>AC221E00027</v>
      </c>
      <c r="G62" s="27" t="str">
        <f t="shared" si="1"/>
        <v>AC221E00027*</v>
      </c>
      <c r="H62" s="27" t="str">
        <f>IFERROR(__xludf.DUMMYFUNCTION("+IFERROR(TEXTJOIN(char(10),TRUE(),FILTER(Foglio5!$B$2:$B$90,Foglio5!$A$2:$A$90=F62)),"""")"),"CER.TO - CER TRENTINO ORIENTALE")</f>
        <v>CER.TO - CER TRENTINO ORIENTALE</v>
      </c>
      <c r="I62" s="27" t="str">
        <f>IFERROR(__xludf.DUMMYFUNCTION("TEXTJOIN(char(10),TRUE(),FILTER(Foglio5!$B$2:$B$90,Foglio5!$A$2:$A$90=G62))"),"")</f>
        <v/>
      </c>
      <c r="J62" s="27"/>
      <c r="K62" s="27"/>
      <c r="L62" s="27"/>
      <c r="M62" s="27"/>
      <c r="N62" s="27"/>
      <c r="O62" s="27"/>
      <c r="P62" s="27"/>
    </row>
    <row r="63">
      <c r="A63" s="26" t="s">
        <v>185</v>
      </c>
      <c r="B63" s="19">
        <v>38030.0</v>
      </c>
      <c r="C63" s="26" t="s">
        <v>186</v>
      </c>
      <c r="D63" s="28">
        <v>1.0</v>
      </c>
      <c r="E63" s="26" t="s">
        <v>118</v>
      </c>
      <c r="F63" s="27" t="str">
        <f>VLOOKUP(E63,Foglio4!$A$2:$B$33,2,FALSE())</f>
        <v>AC221E00022</v>
      </c>
      <c r="G63" s="27" t="str">
        <f t="shared" si="1"/>
        <v>AC221E00022*</v>
      </c>
      <c r="H63" s="27" t="str">
        <f>IFERROR(__xludf.DUMMYFUNCTION("+IFERROR(TEXTJOIN(char(10),TRUE(),FILTER(Foglio5!$B$2:$B$90,Foglio5!$A$2:$A$90=F63)),"""")"),"EYCO SOCIETÀ COOPERATIVA")</f>
        <v>EYCO SOCIETÀ COOPERATIVA</v>
      </c>
      <c r="I63" s="27" t="str">
        <f>IFERROR(__xludf.DUMMYFUNCTION("TEXTJOIN(char(10),TRUE(),FILTER(Foglio5!$B$2:$B$90,Foglio5!$A$2:$A$90=G63))"),"CER CEMBRA
CER FIEMME")</f>
        <v>CER CEMBRA
CER FIEMME</v>
      </c>
      <c r="J63" s="27"/>
      <c r="K63" s="27"/>
      <c r="L63" s="27"/>
      <c r="M63" s="27"/>
      <c r="N63" s="27"/>
      <c r="O63" s="27"/>
      <c r="P63" s="27"/>
    </row>
    <row r="64">
      <c r="A64" s="26" t="s">
        <v>187</v>
      </c>
      <c r="B64" s="19">
        <v>38050.0</v>
      </c>
      <c r="C64" s="26" t="s">
        <v>187</v>
      </c>
      <c r="D64" s="28">
        <v>0.15</v>
      </c>
      <c r="E64" s="26" t="s">
        <v>183</v>
      </c>
      <c r="F64" s="27" t="str">
        <f>VLOOKUP(E64,Foglio4!$A$2:$B$33,2,FALSE())</f>
        <v>AC221E00027</v>
      </c>
      <c r="G64" s="27" t="str">
        <f t="shared" si="1"/>
        <v>AC221E00027*</v>
      </c>
      <c r="H64" s="27" t="str">
        <f>IFERROR(__xludf.DUMMYFUNCTION("+IFERROR(TEXTJOIN(char(10),TRUE(),FILTER(Foglio5!$B$2:$B$90,Foglio5!$A$2:$A$90=F64)),"""")"),"CER.TO - CER TRENTINO ORIENTALE")</f>
        <v>CER.TO - CER TRENTINO ORIENTALE</v>
      </c>
      <c r="I64" s="27" t="str">
        <f>IFERROR(__xludf.DUMMYFUNCTION("TEXTJOIN(char(10),TRUE(),FILTER(Foglio5!$B$2:$B$90,Foglio5!$A$2:$A$90=G64))"),"")</f>
        <v/>
      </c>
      <c r="J64" s="27"/>
      <c r="K64" s="27"/>
      <c r="L64" s="27"/>
      <c r="M64" s="27"/>
      <c r="N64" s="27"/>
      <c r="O64" s="27"/>
      <c r="P64" s="27"/>
    </row>
    <row r="65">
      <c r="A65" s="26" t="s">
        <v>187</v>
      </c>
      <c r="B65" s="19">
        <v>38050.0</v>
      </c>
      <c r="C65" s="26" t="s">
        <v>187</v>
      </c>
      <c r="D65" s="28">
        <v>0.85</v>
      </c>
      <c r="E65" s="26" t="s">
        <v>143</v>
      </c>
      <c r="F65" s="27" t="str">
        <f>VLOOKUP(E65,Foglio4!$A$2:$B$33,2,FALSE())</f>
        <v>AC221E00024</v>
      </c>
      <c r="G65" s="27" t="str">
        <f t="shared" si="1"/>
        <v>AC221E00024*</v>
      </c>
      <c r="H65" s="27" t="str">
        <f>IFERROR(__xludf.DUMMYFUNCTION("+IFERROR(TEXTJOIN(char(10),TRUE(),FILTER(Foglio5!$B$2:$B$90,Foglio5!$A$2:$A$90=F65)),"""")"),"CER.TO - CER TRENTINO ORIENTALE")</f>
        <v>CER.TO - CER TRENTINO ORIENTALE</v>
      </c>
      <c r="I65" s="27" t="str">
        <f>IFERROR(__xludf.DUMMYFUNCTION("TEXTJOIN(char(10),TRUE(),FILTER(Foglio5!$B$2:$B$90,Foglio5!$A$2:$A$90=G65))"),"CERVALS")</f>
        <v>CERVALS</v>
      </c>
      <c r="J65" s="27"/>
      <c r="K65" s="27"/>
      <c r="L65" s="27"/>
      <c r="M65" s="27"/>
      <c r="N65" s="27"/>
      <c r="O65" s="27"/>
      <c r="P65" s="27"/>
    </row>
    <row r="66">
      <c r="A66" s="26" t="s">
        <v>188</v>
      </c>
      <c r="B66" s="19">
        <v>38033.0</v>
      </c>
      <c r="C66" s="26" t="s">
        <v>188</v>
      </c>
      <c r="D66" s="28">
        <v>1.0</v>
      </c>
      <c r="E66" s="26" t="s">
        <v>118</v>
      </c>
      <c r="F66" s="27" t="str">
        <f>VLOOKUP(E66,Foglio4!$A$2:$B$33,2,FALSE())</f>
        <v>AC221E00022</v>
      </c>
      <c r="G66" s="27" t="str">
        <f t="shared" si="1"/>
        <v>AC221E00022*</v>
      </c>
      <c r="H66" s="27" t="str">
        <f>IFERROR(__xludf.DUMMYFUNCTION("+IFERROR(TEXTJOIN(char(10),TRUE(),FILTER(Foglio5!$B$2:$B$90,Foglio5!$A$2:$A$90=F66)),"""")"),"EYCO SOCIETÀ COOPERATIVA")</f>
        <v>EYCO SOCIETÀ COOPERATIVA</v>
      </c>
      <c r="I66" s="27" t="str">
        <f>IFERROR(__xludf.DUMMYFUNCTION("TEXTJOIN(char(10),TRUE(),FILTER(Foglio5!$B$2:$B$90,Foglio5!$A$2:$A$90=G66))"),"CER CEMBRA
CER FIEMME")</f>
        <v>CER CEMBRA
CER FIEMME</v>
      </c>
      <c r="J66" s="27"/>
      <c r="K66" s="27"/>
      <c r="L66" s="27"/>
      <c r="M66" s="27"/>
      <c r="N66" s="27"/>
      <c r="O66" s="27"/>
      <c r="P66" s="27"/>
    </row>
    <row r="67">
      <c r="A67" s="26" t="s">
        <v>189</v>
      </c>
      <c r="B67" s="19">
        <v>38011.0</v>
      </c>
      <c r="C67" s="26" t="s">
        <v>189</v>
      </c>
      <c r="D67" s="28">
        <v>1.0</v>
      </c>
      <c r="E67" s="26" t="s">
        <v>129</v>
      </c>
      <c r="F67" s="27" t="str">
        <f>VLOOKUP(E67,Foglio4!$A$2:$B$33,2,FALSE())</f>
        <v>AC221E00010</v>
      </c>
      <c r="G67" s="27" t="str">
        <f t="shared" si="1"/>
        <v>AC221E00010*</v>
      </c>
      <c r="H67" s="27" t="str">
        <f>IFERROR(__xludf.DUMMYFUNCTION("+IFERROR(TEXTJOIN(char(10),TRUE(),FILTER(Foglio5!$B$2:$B$90,Foglio5!$A$2:$A$90=F67)),"""")"),"EYCO SOCIETÀ COOPERATIVA
NOS ENERGIA")</f>
        <v>EYCO SOCIETÀ COOPERATIVA
NOS ENERGIA</v>
      </c>
      <c r="I67" s="27" t="str">
        <f>IFERROR(__xludf.DUMMYFUNCTION("TEXTJOIN(char(10),TRUE(),FILTER(Foglio5!$B$2:$B$90,Foglio5!$A$2:$A$90=G67))"),"")</f>
        <v/>
      </c>
      <c r="J67" s="27"/>
      <c r="K67" s="27"/>
      <c r="L67" s="27"/>
      <c r="M67" s="27"/>
      <c r="N67" s="27"/>
      <c r="O67" s="27"/>
      <c r="P67" s="27"/>
    </row>
    <row r="68">
      <c r="A68" s="26" t="s">
        <v>190</v>
      </c>
      <c r="B68" s="19">
        <v>38010.0</v>
      </c>
      <c r="C68" s="26" t="s">
        <v>190</v>
      </c>
      <c r="D68" s="28">
        <v>0.1</v>
      </c>
      <c r="E68" s="26" t="s">
        <v>132</v>
      </c>
      <c r="F68" s="27" t="str">
        <f>VLOOKUP(E68,Foglio4!$A$2:$B$33,2,FALSE())</f>
        <v>AC221E00007</v>
      </c>
      <c r="G68" s="27" t="str">
        <f t="shared" si="1"/>
        <v>AC221E00007*</v>
      </c>
      <c r="H68" s="27" t="str">
        <f>IFERROR(__xludf.DUMMYFUNCTION("+IFERROR(TEXTJOIN(char(10),TRUE(),FILTER(Foglio5!$B$2:$B$90,Foglio5!$A$2:$A$90=F68)),"""")"),"EUREKA CER")</f>
        <v>EUREKA CER</v>
      </c>
      <c r="I68" s="27" t="str">
        <f>IFERROR(__xludf.DUMMYFUNCTION("TEXTJOIN(char(10),TRUE(),FILTER(Foglio5!$B$2:$B$90,Foglio5!$A$2:$A$90=G68))"),"CER DEL SARCA")</f>
        <v>CER DEL SARCA</v>
      </c>
      <c r="J68" s="27"/>
      <c r="K68" s="27"/>
      <c r="L68" s="27"/>
      <c r="M68" s="27"/>
      <c r="N68" s="27"/>
      <c r="O68" s="27"/>
      <c r="P68" s="27"/>
    </row>
    <row r="69">
      <c r="A69" s="26" t="s">
        <v>190</v>
      </c>
      <c r="B69" s="19">
        <v>38010.0</v>
      </c>
      <c r="C69" s="26" t="s">
        <v>190</v>
      </c>
      <c r="D69" s="28">
        <v>0.9</v>
      </c>
      <c r="E69" s="26" t="s">
        <v>116</v>
      </c>
      <c r="F69" s="27" t="str">
        <f>VLOOKUP(E69,Foglio4!$A$2:$B$33,2,FALSE())</f>
        <v>AC221E00016</v>
      </c>
      <c r="G69" s="27" t="str">
        <f t="shared" si="1"/>
        <v>AC221E00016*</v>
      </c>
      <c r="H69" s="27" t="str">
        <f>IFERROR(__xludf.DUMMYFUNCTION("+IFERROR(TEXTJOIN(char(10),TRUE(),FILTER(Foglio5!$B$2:$B$90,Foglio5!$A$2:$A$90=F69)),"""")"),"KONCERT")</f>
        <v>KONCERT</v>
      </c>
      <c r="I69" s="27" t="str">
        <f>IFERROR(__xludf.DUMMYFUNCTION("TEXTJOIN(char(10),TRUE(),FILTER(Foglio5!$B$2:$B$90,Foglio5!$A$2:$A$90=G69))"),"")</f>
        <v/>
      </c>
      <c r="J69" s="27"/>
      <c r="K69" s="27"/>
      <c r="L69" s="27"/>
      <c r="M69" s="27"/>
      <c r="N69" s="27"/>
      <c r="O69" s="27"/>
      <c r="P69" s="27"/>
    </row>
    <row r="70">
      <c r="A70" s="26" t="s">
        <v>191</v>
      </c>
      <c r="B70" s="19">
        <v>38073.0</v>
      </c>
      <c r="C70" s="26" t="s">
        <v>191</v>
      </c>
      <c r="D70" s="28">
        <v>1.0</v>
      </c>
      <c r="E70" s="26" t="s">
        <v>134</v>
      </c>
      <c r="F70" s="27" t="str">
        <f>VLOOKUP(E70,Foglio4!$A$2:$B$33,2,FALSE())</f>
        <v>AC221E00008</v>
      </c>
      <c r="G70" s="27" t="str">
        <f t="shared" si="1"/>
        <v>AC221E00008*</v>
      </c>
      <c r="H70" s="27" t="str">
        <f>IFERROR(__xludf.DUMMYFUNCTION("+IFERROR(TEXTJOIN(char(10),TRUE(),FILTER(Foglio5!$B$2:$B$90,Foglio5!$A$2:$A$90=F70)),"""")"),"")</f>
        <v/>
      </c>
      <c r="I70" s="27" t="str">
        <f>IFERROR(__xludf.DUMMYFUNCTION("TEXTJOIN(char(10),TRUE(),FILTER(Foglio5!$B$2:$B$90,Foglio5!$A$2:$A$90=G70))"),"CER DEL SARCA")</f>
        <v>CER DEL SARCA</v>
      </c>
      <c r="J70" s="27"/>
      <c r="K70" s="27"/>
      <c r="L70" s="27"/>
      <c r="M70" s="27"/>
      <c r="N70" s="27"/>
      <c r="O70" s="27"/>
      <c r="P70" s="27"/>
    </row>
    <row r="71">
      <c r="A71" s="26" t="s">
        <v>192</v>
      </c>
      <c r="B71" s="19">
        <v>38022.0</v>
      </c>
      <c r="C71" s="26" t="s">
        <v>192</v>
      </c>
      <c r="D71" s="28">
        <v>1.0</v>
      </c>
      <c r="E71" s="26" t="s">
        <v>162</v>
      </c>
      <c r="F71" s="27" t="str">
        <f>VLOOKUP(E71,Foglio4!$A$2:$B$33,2,FALSE())</f>
        <v>AC221E00006</v>
      </c>
      <c r="G71" s="27" t="str">
        <f t="shared" si="1"/>
        <v>AC221E00006*</v>
      </c>
      <c r="H71" s="27" t="str">
        <f>IFERROR(__xludf.DUMMYFUNCTION("+IFERROR(TEXTJOIN(char(10),TRUE(),FILTER(Foglio5!$B$2:$B$90,Foglio5!$A$2:$A$90=F71)),"""")"),"")</f>
        <v/>
      </c>
      <c r="I71" s="27" t="str">
        <f>IFERROR(__xludf.DUMMYFUNCTION("TEXTJOIN(char(10),TRUE(),FILTER(Foglio5!$B$2:$B$90,Foglio5!$A$2:$A$90=G71))"),"")</f>
        <v/>
      </c>
      <c r="J71" s="27"/>
      <c r="K71" s="27"/>
      <c r="L71" s="27"/>
      <c r="M71" s="27"/>
      <c r="N71" s="27"/>
      <c r="O71" s="27"/>
      <c r="P71" s="27"/>
    </row>
    <row r="72">
      <c r="A72" s="26" t="s">
        <v>193</v>
      </c>
      <c r="B72" s="19">
        <v>38034.0</v>
      </c>
      <c r="C72" s="26" t="s">
        <v>194</v>
      </c>
      <c r="D72" s="28">
        <v>1.0</v>
      </c>
      <c r="E72" s="26" t="s">
        <v>116</v>
      </c>
      <c r="F72" s="27" t="str">
        <f>VLOOKUP(E72,Foglio4!$A$2:$B$33,2,FALSE())</f>
        <v>AC221E00016</v>
      </c>
      <c r="G72" s="27" t="str">
        <f t="shared" si="1"/>
        <v>AC221E00016*</v>
      </c>
      <c r="H72" s="27" t="str">
        <f>IFERROR(__xludf.DUMMYFUNCTION("+IFERROR(TEXTJOIN(char(10),TRUE(),FILTER(Foglio5!$B$2:$B$90,Foglio5!$A$2:$A$90=F72)),"""")"),"KONCERT")</f>
        <v>KONCERT</v>
      </c>
      <c r="I72" s="27" t="str">
        <f>IFERROR(__xludf.DUMMYFUNCTION("TEXTJOIN(char(10),TRUE(),FILTER(Foglio5!$B$2:$B$90,Foglio5!$A$2:$A$90=G72))"),"")</f>
        <v/>
      </c>
      <c r="J72" s="27"/>
      <c r="K72" s="27"/>
      <c r="L72" s="27"/>
      <c r="M72" s="27"/>
      <c r="N72" s="27"/>
      <c r="O72" s="27"/>
      <c r="P72" s="27"/>
    </row>
    <row r="73">
      <c r="A73" s="26" t="s">
        <v>193</v>
      </c>
      <c r="B73" s="19">
        <v>38034.0</v>
      </c>
      <c r="C73" s="26" t="s">
        <v>195</v>
      </c>
      <c r="D73" s="28">
        <v>1.0</v>
      </c>
      <c r="E73" s="26" t="s">
        <v>116</v>
      </c>
      <c r="F73" s="27" t="str">
        <f>VLOOKUP(E73,Foglio4!$A$2:$B$33,2,FALSE())</f>
        <v>AC221E00016</v>
      </c>
      <c r="G73" s="27" t="str">
        <f t="shared" si="1"/>
        <v>AC221E00016*</v>
      </c>
      <c r="H73" s="27" t="str">
        <f>IFERROR(__xludf.DUMMYFUNCTION("+IFERROR(TEXTJOIN(char(10),TRUE(),FILTER(Foglio5!$B$2:$B$90,Foglio5!$A$2:$A$90=F73)),"""")"),"KONCERT")</f>
        <v>KONCERT</v>
      </c>
      <c r="I73" s="27" t="str">
        <f>IFERROR(__xludf.DUMMYFUNCTION("TEXTJOIN(char(10),TRUE(),FILTER(Foglio5!$B$2:$B$90,Foglio5!$A$2:$A$90=G73))"),"")</f>
        <v/>
      </c>
      <c r="J73" s="27"/>
      <c r="K73" s="27"/>
      <c r="L73" s="27"/>
      <c r="M73" s="27"/>
      <c r="N73" s="27"/>
      <c r="O73" s="27"/>
      <c r="P73" s="27"/>
    </row>
    <row r="74">
      <c r="A74" s="26" t="s">
        <v>196</v>
      </c>
      <c r="B74" s="19">
        <v>38060.0</v>
      </c>
      <c r="C74" s="26" t="s">
        <v>196</v>
      </c>
      <c r="D74" s="28">
        <v>1.0</v>
      </c>
      <c r="E74" s="26" t="s">
        <v>113</v>
      </c>
      <c r="F74" s="27" t="str">
        <f>VLOOKUP(E74,Foglio4!$A$2:$B$33,2,FALSE())</f>
        <v>AC221E00015</v>
      </c>
      <c r="G74" s="27" t="str">
        <f t="shared" si="1"/>
        <v>AC221E00015*</v>
      </c>
      <c r="H74" s="27" t="str">
        <f>IFERROR(__xludf.DUMMYFUNCTION("+IFERROR(TEXTJOIN(char(10),TRUE(),FILTER(Foglio5!$B$2:$B$90,Foglio5!$A$2:$A$90=F74)),"""")"),"")</f>
        <v/>
      </c>
      <c r="I74" s="27" t="str">
        <f>IFERROR(__xludf.DUMMYFUNCTION("TEXTJOIN(char(10),TRUE(),FILTER(Foglio5!$B$2:$B$90,Foglio5!$A$2:$A$90=G74))"),"CER CAR")</f>
        <v>CER CAR</v>
      </c>
      <c r="J74" s="27"/>
      <c r="K74" s="27"/>
      <c r="L74" s="27"/>
      <c r="M74" s="27"/>
      <c r="N74" s="27"/>
      <c r="O74" s="27"/>
      <c r="P74" s="27"/>
    </row>
    <row r="75">
      <c r="A75" s="26" t="s">
        <v>197</v>
      </c>
      <c r="B75" s="19">
        <v>38050.0</v>
      </c>
      <c r="C75" s="26" t="s">
        <v>197</v>
      </c>
      <c r="D75" s="28">
        <v>1.0</v>
      </c>
      <c r="E75" s="26" t="s">
        <v>183</v>
      </c>
      <c r="F75" s="27" t="str">
        <f>VLOOKUP(E75,Foglio4!$A$2:$B$33,2,FALSE())</f>
        <v>AC221E00027</v>
      </c>
      <c r="G75" s="27" t="str">
        <f t="shared" si="1"/>
        <v>AC221E00027*</v>
      </c>
      <c r="H75" s="27" t="str">
        <f>IFERROR(__xludf.DUMMYFUNCTION("+IFERROR(TEXTJOIN(char(10),TRUE(),FILTER(Foglio5!$B$2:$B$90,Foglio5!$A$2:$A$90=F75)),"""")"),"CER.TO - CER TRENTINO ORIENTALE")</f>
        <v>CER.TO - CER TRENTINO ORIENTALE</v>
      </c>
      <c r="I75" s="27" t="str">
        <f>IFERROR(__xludf.DUMMYFUNCTION("TEXTJOIN(char(10),TRUE(),FILTER(Foglio5!$B$2:$B$90,Foglio5!$A$2:$A$90=G75))"),"")</f>
        <v/>
      </c>
      <c r="J75" s="27"/>
      <c r="K75" s="27"/>
      <c r="L75" s="27"/>
      <c r="M75" s="27"/>
      <c r="N75" s="27"/>
      <c r="O75" s="27"/>
      <c r="P75" s="27"/>
    </row>
    <row r="76">
      <c r="A76" s="26" t="s">
        <v>198</v>
      </c>
      <c r="B76" s="19">
        <v>38020.0</v>
      </c>
      <c r="C76" s="26" t="s">
        <v>198</v>
      </c>
      <c r="D76" s="28">
        <v>1.0</v>
      </c>
      <c r="E76" s="26" t="s">
        <v>162</v>
      </c>
      <c r="F76" s="27" t="str">
        <f>VLOOKUP(E76,Foglio4!$A$2:$B$33,2,FALSE())</f>
        <v>AC221E00006</v>
      </c>
      <c r="G76" s="27" t="str">
        <f t="shared" si="1"/>
        <v>AC221E00006*</v>
      </c>
      <c r="H76" s="27" t="str">
        <f>IFERROR(__xludf.DUMMYFUNCTION("+IFERROR(TEXTJOIN(char(10),TRUE(),FILTER(Foglio5!$B$2:$B$90,Foglio5!$A$2:$A$90=F76)),"""")"),"")</f>
        <v/>
      </c>
      <c r="I76" s="27" t="str">
        <f>IFERROR(__xludf.DUMMYFUNCTION("TEXTJOIN(char(10),TRUE(),FILTER(Foglio5!$B$2:$B$90,Foglio5!$A$2:$A$90=G76))"),"")</f>
        <v/>
      </c>
      <c r="J76" s="27"/>
      <c r="K76" s="27"/>
      <c r="L76" s="27"/>
      <c r="M76" s="27"/>
      <c r="N76" s="27"/>
      <c r="O76" s="27"/>
      <c r="P76" s="27"/>
    </row>
    <row r="77">
      <c r="A77" s="26" t="s">
        <v>199</v>
      </c>
      <c r="B77" s="19">
        <v>38045.0</v>
      </c>
      <c r="C77" s="26" t="s">
        <v>199</v>
      </c>
      <c r="D77" s="28">
        <v>0.53</v>
      </c>
      <c r="E77" s="26" t="s">
        <v>111</v>
      </c>
      <c r="F77" s="27" t="str">
        <f>VLOOKUP(E77,Foglio4!$A$2:$B$33,2,FALSE())</f>
        <v>AC221E00018</v>
      </c>
      <c r="G77" s="27" t="str">
        <f t="shared" si="1"/>
        <v>AC221E00018*</v>
      </c>
      <c r="H77" s="27" t="str">
        <f>IFERROR(__xludf.DUMMYFUNCTION("+IFERROR(TEXTJOIN(char(10),TRUE(),FILTER(Foglio5!$B$2:$B$90,Foglio5!$A$2:$A$90=F77)),"""")"),"CER ZARGA
FONDAZIONE SOLERGIA")</f>
        <v>CER ZARGA
FONDAZIONE SOLERGIA</v>
      </c>
      <c r="I77" s="27" t="str">
        <f>IFERROR(__xludf.DUMMYFUNCTION("TEXTJOIN(char(10),TRUE(),FILTER(Foglio5!$B$2:$B$90,Foglio5!$A$2:$A$90=G77))"),"CER CAR
CER DEL SARCA
KONCERT")</f>
        <v>CER CAR
CER DEL SARCA
KONCERT</v>
      </c>
      <c r="J77" s="27"/>
      <c r="K77" s="27"/>
      <c r="L77" s="27"/>
      <c r="M77" s="27"/>
      <c r="N77" s="27"/>
      <c r="O77" s="27"/>
      <c r="P77" s="27"/>
    </row>
    <row r="78">
      <c r="A78" s="26" t="s">
        <v>199</v>
      </c>
      <c r="B78" s="19">
        <v>38045.0</v>
      </c>
      <c r="C78" s="26" t="s">
        <v>199</v>
      </c>
      <c r="D78" s="28">
        <v>0.47</v>
      </c>
      <c r="E78" s="26" t="s">
        <v>138</v>
      </c>
      <c r="F78" s="27" t="str">
        <f>VLOOKUP(E78,Foglio4!$A$2:$B$33,2,FALSE())</f>
        <v>AC221E00019</v>
      </c>
      <c r="G78" s="27" t="str">
        <f t="shared" si="1"/>
        <v>AC221E00019*</v>
      </c>
      <c r="H78" s="27" t="str">
        <f>IFERROR(__xludf.DUMMYFUNCTION("+IFERROR(TEXTJOIN(char(10),TRUE(),FILTER(Foglio5!$B$2:$B$90,Foglio5!$A$2:$A$90=F78)),"""")"),"CER CAR")</f>
        <v>CER CAR</v>
      </c>
      <c r="I78" s="27" t="str">
        <f>IFERROR(__xludf.DUMMYFUNCTION("TEXTJOIN(char(10),TRUE(),FILTER(Foglio5!$B$2:$B$90,Foglio5!$A$2:$A$90=G78))"),"KONCERT
TECER")</f>
        <v>KONCERT
TECER</v>
      </c>
      <c r="J78" s="27"/>
      <c r="K78" s="27"/>
      <c r="L78" s="27"/>
      <c r="M78" s="27"/>
      <c r="N78" s="27"/>
      <c r="O78" s="27"/>
      <c r="P78" s="27"/>
    </row>
    <row r="79">
      <c r="A79" s="26" t="s">
        <v>200</v>
      </c>
      <c r="B79" s="19">
        <v>38023.0</v>
      </c>
      <c r="C79" s="26" t="s">
        <v>200</v>
      </c>
      <c r="D79" s="28">
        <v>0.02</v>
      </c>
      <c r="E79" s="26" t="s">
        <v>162</v>
      </c>
      <c r="F79" s="27" t="str">
        <f>VLOOKUP(E79,Foglio4!$A$2:$B$33,2,FALSE())</f>
        <v>AC221E00006</v>
      </c>
      <c r="G79" s="27" t="str">
        <f t="shared" si="1"/>
        <v>AC221E00006*</v>
      </c>
      <c r="H79" s="27" t="str">
        <f>IFERROR(__xludf.DUMMYFUNCTION("+IFERROR(TEXTJOIN(char(10),TRUE(),FILTER(Foglio5!$B$2:$B$90,Foglio5!$A$2:$A$90=F79)),"""")"),"")</f>
        <v/>
      </c>
      <c r="I79" s="27" t="str">
        <f>IFERROR(__xludf.DUMMYFUNCTION("TEXTJOIN(char(10),TRUE(),FILTER(Foglio5!$B$2:$B$90,Foglio5!$A$2:$A$90=G79))"),"")</f>
        <v/>
      </c>
      <c r="J79" s="27"/>
      <c r="K79" s="27"/>
      <c r="L79" s="27"/>
      <c r="M79" s="27"/>
      <c r="N79" s="27"/>
      <c r="O79" s="27"/>
      <c r="P79" s="27"/>
    </row>
    <row r="80">
      <c r="A80" s="26" t="s">
        <v>200</v>
      </c>
      <c r="B80" s="19">
        <v>38023.0</v>
      </c>
      <c r="C80" s="26" t="s">
        <v>200</v>
      </c>
      <c r="D80" s="28">
        <v>0.98</v>
      </c>
      <c r="E80" s="26" t="s">
        <v>129</v>
      </c>
      <c r="F80" s="27" t="str">
        <f>VLOOKUP(E80,Foglio4!$A$2:$B$33,2,FALSE())</f>
        <v>AC221E00010</v>
      </c>
      <c r="G80" s="27" t="str">
        <f t="shared" si="1"/>
        <v>AC221E00010*</v>
      </c>
      <c r="H80" s="27" t="str">
        <f>IFERROR(__xludf.DUMMYFUNCTION("+IFERROR(TEXTJOIN(char(10),TRUE(),FILTER(Foglio5!$B$2:$B$90,Foglio5!$A$2:$A$90=F80)),"""")"),"EYCO SOCIETÀ COOPERATIVA
NOS ENERGIA")</f>
        <v>EYCO SOCIETÀ COOPERATIVA
NOS ENERGIA</v>
      </c>
      <c r="I80" s="27" t="str">
        <f>IFERROR(__xludf.DUMMYFUNCTION("TEXTJOIN(char(10),TRUE(),FILTER(Foglio5!$B$2:$B$90,Foglio5!$A$2:$A$90=G80))"),"")</f>
        <v/>
      </c>
      <c r="J80" s="27"/>
      <c r="K80" s="27"/>
      <c r="L80" s="27"/>
      <c r="M80" s="27"/>
      <c r="N80" s="27"/>
      <c r="O80" s="27"/>
      <c r="P80" s="27"/>
    </row>
    <row r="81">
      <c r="A81" s="26" t="s">
        <v>201</v>
      </c>
      <c r="B81" s="19">
        <v>38077.0</v>
      </c>
      <c r="C81" s="26" t="s">
        <v>202</v>
      </c>
      <c r="D81" s="28">
        <v>0.5</v>
      </c>
      <c r="E81" s="26" t="s">
        <v>157</v>
      </c>
      <c r="F81" s="27" t="str">
        <f>VLOOKUP(E81,Foglio4!$A$2:$B$33,2,FALSE())</f>
        <v>AC221E00000</v>
      </c>
      <c r="G81" s="27" t="str">
        <f t="shared" si="1"/>
        <v>AC221E00000*</v>
      </c>
      <c r="H81" s="27" t="str">
        <f>IFERROR(__xludf.DUMMYFUNCTION("+IFERROR(TEXTJOIN(char(10),TRUE(),FILTER(Foglio5!$B$2:$B$90,Foglio5!$A$2:$A$90=F81)),"""")"),"CER DEL SARCA")</f>
        <v>CER DEL SARCA</v>
      </c>
      <c r="I81" s="27" t="str">
        <f>IFERROR(__xludf.DUMMYFUNCTION("TEXTJOIN(char(10),TRUE(),FILTER(Foglio5!$B$2:$B$90,Foglio5!$A$2:$A$90=G81))"),"")</f>
        <v/>
      </c>
      <c r="J81" s="27"/>
      <c r="K81" s="27"/>
      <c r="L81" s="27"/>
      <c r="M81" s="27"/>
      <c r="N81" s="27"/>
      <c r="O81" s="27"/>
      <c r="P81" s="27"/>
    </row>
    <row r="82">
      <c r="A82" s="26" t="s">
        <v>201</v>
      </c>
      <c r="B82" s="19">
        <v>38077.0</v>
      </c>
      <c r="C82" s="26" t="s">
        <v>202</v>
      </c>
      <c r="D82" s="28">
        <v>0.5</v>
      </c>
      <c r="E82" s="26" t="s">
        <v>132</v>
      </c>
      <c r="F82" s="27" t="str">
        <f>VLOOKUP(E82,Foglio4!$A$2:$B$33,2,FALSE())</f>
        <v>AC221E00007</v>
      </c>
      <c r="G82" s="27" t="str">
        <f t="shared" si="1"/>
        <v>AC221E00007*</v>
      </c>
      <c r="H82" s="27" t="str">
        <f>IFERROR(__xludf.DUMMYFUNCTION("+IFERROR(TEXTJOIN(char(10),TRUE(),FILTER(Foglio5!$B$2:$B$90,Foglio5!$A$2:$A$90=F82)),"""")"),"EUREKA CER")</f>
        <v>EUREKA CER</v>
      </c>
      <c r="I82" s="27" t="str">
        <f>IFERROR(__xludf.DUMMYFUNCTION("TEXTJOIN(char(10),TRUE(),FILTER(Foglio5!$B$2:$B$90,Foglio5!$A$2:$A$90=G82))"),"CER DEL SARCA")</f>
        <v>CER DEL SARCA</v>
      </c>
      <c r="J82" s="27"/>
      <c r="K82" s="27"/>
      <c r="L82" s="27"/>
      <c r="M82" s="27"/>
      <c r="N82" s="27"/>
      <c r="O82" s="27"/>
      <c r="P82" s="27"/>
    </row>
    <row r="83">
      <c r="A83" s="26" t="s">
        <v>203</v>
      </c>
      <c r="B83" s="19">
        <v>38020.0</v>
      </c>
      <c r="C83" s="26" t="s">
        <v>203</v>
      </c>
      <c r="D83" s="28">
        <v>1.0</v>
      </c>
      <c r="E83" s="26" t="s">
        <v>162</v>
      </c>
      <c r="F83" s="27" t="str">
        <f>VLOOKUP(E83,Foglio4!$A$2:$B$33,2,FALSE())</f>
        <v>AC221E00006</v>
      </c>
      <c r="G83" s="27" t="str">
        <f t="shared" si="1"/>
        <v>AC221E00006*</v>
      </c>
      <c r="H83" s="27" t="str">
        <f>IFERROR(__xludf.DUMMYFUNCTION("+IFERROR(TEXTJOIN(char(10),TRUE(),FILTER(Foglio5!$B$2:$B$90,Foglio5!$A$2:$A$90=F83)),"""")"),"")</f>
        <v/>
      </c>
      <c r="I83" s="27" t="str">
        <f>IFERROR(__xludf.DUMMYFUNCTION("TEXTJOIN(char(10),TRUE(),FILTER(Foglio5!$B$2:$B$90,Foglio5!$A$2:$A$90=G83))"),"")</f>
        <v/>
      </c>
      <c r="J83" s="27"/>
      <c r="K83" s="27"/>
      <c r="L83" s="27"/>
      <c r="M83" s="27"/>
      <c r="N83" s="27"/>
      <c r="O83" s="27"/>
      <c r="P83" s="27"/>
    </row>
    <row r="84">
      <c r="A84" s="26" t="s">
        <v>204</v>
      </c>
      <c r="B84" s="19">
        <v>38093.0</v>
      </c>
      <c r="C84" s="26" t="s">
        <v>205</v>
      </c>
      <c r="D84" s="28">
        <v>1.0</v>
      </c>
      <c r="E84" s="26" t="s">
        <v>129</v>
      </c>
      <c r="F84" s="27" t="str">
        <f>VLOOKUP(E84,Foglio4!$A$2:$B$33,2,FALSE())</f>
        <v>AC221E00010</v>
      </c>
      <c r="G84" s="27" t="str">
        <f t="shared" si="1"/>
        <v>AC221E00010*</v>
      </c>
      <c r="H84" s="27" t="str">
        <f>IFERROR(__xludf.DUMMYFUNCTION("+IFERROR(TEXTJOIN(char(10),TRUE(),FILTER(Foglio5!$B$2:$B$90,Foglio5!$A$2:$A$90=F84)),"""")"),"EYCO SOCIETÀ COOPERATIVA
NOS ENERGIA")</f>
        <v>EYCO SOCIETÀ COOPERATIVA
NOS ENERGIA</v>
      </c>
      <c r="I84" s="27" t="str">
        <f>IFERROR(__xludf.DUMMYFUNCTION("TEXTJOIN(char(10),TRUE(),FILTER(Foglio5!$B$2:$B$90,Foglio5!$A$2:$A$90=G84))"),"")</f>
        <v/>
      </c>
      <c r="J84" s="27"/>
      <c r="K84" s="27"/>
      <c r="L84" s="27"/>
      <c r="M84" s="27"/>
      <c r="N84" s="27"/>
      <c r="O84" s="27"/>
      <c r="P84" s="27"/>
    </row>
    <row r="85">
      <c r="A85" s="26" t="s">
        <v>204</v>
      </c>
      <c r="B85" s="19">
        <v>38093.0</v>
      </c>
      <c r="C85" s="26" t="s">
        <v>206</v>
      </c>
      <c r="D85" s="28">
        <v>1.0</v>
      </c>
      <c r="E85" s="26" t="s">
        <v>129</v>
      </c>
      <c r="F85" s="27" t="str">
        <f>VLOOKUP(E85,Foglio4!$A$2:$B$33,2,FALSE())</f>
        <v>AC221E00010</v>
      </c>
      <c r="G85" s="27" t="str">
        <f t="shared" si="1"/>
        <v>AC221E00010*</v>
      </c>
      <c r="H85" s="27" t="str">
        <f>IFERROR(__xludf.DUMMYFUNCTION("+IFERROR(TEXTJOIN(char(10),TRUE(),FILTER(Foglio5!$B$2:$B$90,Foglio5!$A$2:$A$90=F85)),"""")"),"EYCO SOCIETÀ COOPERATIVA
NOS ENERGIA")</f>
        <v>EYCO SOCIETÀ COOPERATIVA
NOS ENERGIA</v>
      </c>
      <c r="I85" s="27" t="str">
        <f>IFERROR(__xludf.DUMMYFUNCTION("TEXTJOIN(char(10),TRUE(),FILTER(Foglio5!$B$2:$B$90,Foglio5!$A$2:$A$90=G85))"),"")</f>
        <v/>
      </c>
      <c r="J85" s="27"/>
      <c r="K85" s="27"/>
      <c r="L85" s="27"/>
      <c r="M85" s="27"/>
      <c r="N85" s="27"/>
      <c r="O85" s="27"/>
      <c r="P85" s="27"/>
    </row>
    <row r="86">
      <c r="A86" s="26" t="s">
        <v>204</v>
      </c>
      <c r="B86" s="19">
        <v>38093.0</v>
      </c>
      <c r="C86" s="26" t="s">
        <v>207</v>
      </c>
      <c r="D86" s="28">
        <v>1.0</v>
      </c>
      <c r="E86" s="26" t="s">
        <v>129</v>
      </c>
      <c r="F86" s="27" t="str">
        <f>VLOOKUP(E86,Foglio4!$A$2:$B$33,2,FALSE())</f>
        <v>AC221E00010</v>
      </c>
      <c r="G86" s="27" t="str">
        <f t="shared" si="1"/>
        <v>AC221E00010*</v>
      </c>
      <c r="H86" s="27" t="str">
        <f>IFERROR(__xludf.DUMMYFUNCTION("+IFERROR(TEXTJOIN(char(10),TRUE(),FILTER(Foglio5!$B$2:$B$90,Foglio5!$A$2:$A$90=F86)),"""")"),"EYCO SOCIETÀ COOPERATIVA
NOS ENERGIA")</f>
        <v>EYCO SOCIETÀ COOPERATIVA
NOS ENERGIA</v>
      </c>
      <c r="I86" s="27" t="str">
        <f>IFERROR(__xludf.DUMMYFUNCTION("TEXTJOIN(char(10),TRUE(),FILTER(Foglio5!$B$2:$B$90,Foglio5!$A$2:$A$90=G86))"),"")</f>
        <v/>
      </c>
      <c r="J86" s="27"/>
      <c r="K86" s="27"/>
      <c r="L86" s="27"/>
      <c r="M86" s="27"/>
      <c r="N86" s="27"/>
      <c r="O86" s="27"/>
      <c r="P86" s="27"/>
    </row>
    <row r="87">
      <c r="A87" s="26" t="s">
        <v>208</v>
      </c>
      <c r="B87" s="19">
        <v>38027.0</v>
      </c>
      <c r="C87" s="26" t="s">
        <v>208</v>
      </c>
      <c r="D87" s="28">
        <v>1.0</v>
      </c>
      <c r="E87" s="26" t="s">
        <v>162</v>
      </c>
      <c r="F87" s="27" t="str">
        <f>VLOOKUP(E87,Foglio4!$A$2:$B$33,2,FALSE())</f>
        <v>AC221E00006</v>
      </c>
      <c r="G87" s="27" t="str">
        <f t="shared" si="1"/>
        <v>AC221E00006*</v>
      </c>
      <c r="H87" s="27" t="str">
        <f>IFERROR(__xludf.DUMMYFUNCTION("+IFERROR(TEXTJOIN(char(10),TRUE(),FILTER(Foglio5!$B$2:$B$90,Foglio5!$A$2:$A$90=F87)),"""")"),"")</f>
        <v/>
      </c>
      <c r="I87" s="27" t="str">
        <f>IFERROR(__xludf.DUMMYFUNCTION("TEXTJOIN(char(10),TRUE(),FILTER(Foglio5!$B$2:$B$90,Foglio5!$A$2:$A$90=G87))"),"")</f>
        <v/>
      </c>
      <c r="J87" s="27"/>
      <c r="K87" s="27"/>
      <c r="L87" s="27"/>
      <c r="M87" s="27"/>
      <c r="N87" s="27"/>
      <c r="O87" s="27"/>
      <c r="P87" s="27"/>
    </row>
    <row r="88">
      <c r="A88" s="26" t="s">
        <v>209</v>
      </c>
      <c r="B88" s="19">
        <v>38010.0</v>
      </c>
      <c r="C88" s="26" t="s">
        <v>209</v>
      </c>
      <c r="D88" s="28">
        <v>1.0</v>
      </c>
      <c r="E88" s="26" t="s">
        <v>129</v>
      </c>
      <c r="F88" s="27" t="str">
        <f>VLOOKUP(E88,Foglio4!$A$2:$B$33,2,FALSE())</f>
        <v>AC221E00010</v>
      </c>
      <c r="G88" s="27" t="str">
        <f t="shared" si="1"/>
        <v>AC221E00010*</v>
      </c>
      <c r="H88" s="27" t="str">
        <f>IFERROR(__xludf.DUMMYFUNCTION("+IFERROR(TEXTJOIN(char(10),TRUE(),FILTER(Foglio5!$B$2:$B$90,Foglio5!$A$2:$A$90=F88)),"""")"),"EYCO SOCIETÀ COOPERATIVA
NOS ENERGIA")</f>
        <v>EYCO SOCIETÀ COOPERATIVA
NOS ENERGIA</v>
      </c>
      <c r="I88" s="27" t="str">
        <f>IFERROR(__xludf.DUMMYFUNCTION("TEXTJOIN(char(10),TRUE(),FILTER(Foglio5!$B$2:$B$90,Foglio5!$A$2:$A$90=G88))"),"")</f>
        <v/>
      </c>
      <c r="J88" s="27"/>
      <c r="K88" s="27"/>
      <c r="L88" s="27"/>
      <c r="M88" s="27"/>
      <c r="N88" s="27"/>
      <c r="O88" s="27"/>
      <c r="P88" s="27"/>
    </row>
    <row r="89">
      <c r="A89" s="26" t="s">
        <v>210</v>
      </c>
      <c r="B89" s="19">
        <v>38010.0</v>
      </c>
      <c r="C89" s="26" t="s">
        <v>210</v>
      </c>
      <c r="D89" s="28">
        <v>0.25</v>
      </c>
      <c r="E89" s="26" t="s">
        <v>116</v>
      </c>
      <c r="F89" s="27" t="str">
        <f>VLOOKUP(E89,Foglio4!$A$2:$B$33,2,FALSE())</f>
        <v>AC221E00016</v>
      </c>
      <c r="G89" s="27" t="str">
        <f t="shared" si="1"/>
        <v>AC221E00016*</v>
      </c>
      <c r="H89" s="27" t="str">
        <f>IFERROR(__xludf.DUMMYFUNCTION("+IFERROR(TEXTJOIN(char(10),TRUE(),FILTER(Foglio5!$B$2:$B$90,Foglio5!$A$2:$A$90=F89)),"""")"),"KONCERT")</f>
        <v>KONCERT</v>
      </c>
      <c r="I89" s="27" t="str">
        <f>IFERROR(__xludf.DUMMYFUNCTION("TEXTJOIN(char(10),TRUE(),FILTER(Foglio5!$B$2:$B$90,Foglio5!$A$2:$A$90=G89))"),"")</f>
        <v/>
      </c>
      <c r="J89" s="27"/>
      <c r="K89" s="27"/>
      <c r="L89" s="27"/>
      <c r="M89" s="27"/>
      <c r="N89" s="27"/>
      <c r="O89" s="27"/>
      <c r="P89" s="27"/>
    </row>
    <row r="90">
      <c r="A90" s="26" t="s">
        <v>210</v>
      </c>
      <c r="B90" s="19">
        <v>38010.0</v>
      </c>
      <c r="C90" s="26" t="s">
        <v>210</v>
      </c>
      <c r="D90" s="28">
        <v>0.75</v>
      </c>
      <c r="E90" s="26" t="s">
        <v>129</v>
      </c>
      <c r="F90" s="27" t="str">
        <f>VLOOKUP(E90,Foglio4!$A$2:$B$33,2,FALSE())</f>
        <v>AC221E00010</v>
      </c>
      <c r="G90" s="27" t="str">
        <f t="shared" si="1"/>
        <v>AC221E00010*</v>
      </c>
      <c r="H90" s="27" t="str">
        <f>IFERROR(__xludf.DUMMYFUNCTION("+IFERROR(TEXTJOIN(char(10),TRUE(),FILTER(Foglio5!$B$2:$B$90,Foglio5!$A$2:$A$90=F90)),"""")"),"EYCO SOCIETÀ COOPERATIVA
NOS ENERGIA")</f>
        <v>EYCO SOCIETÀ COOPERATIVA
NOS ENERGIA</v>
      </c>
      <c r="I90" s="27" t="str">
        <f>IFERROR(__xludf.DUMMYFUNCTION("TEXTJOIN(char(10),TRUE(),FILTER(Foglio5!$B$2:$B$90,Foglio5!$A$2:$A$90=G90))"),"")</f>
        <v/>
      </c>
      <c r="J90" s="27"/>
      <c r="K90" s="27"/>
      <c r="L90" s="27"/>
      <c r="M90" s="27"/>
      <c r="N90" s="27"/>
      <c r="O90" s="27"/>
      <c r="P90" s="27"/>
    </row>
    <row r="91">
      <c r="A91" s="26" t="s">
        <v>211</v>
      </c>
      <c r="B91" s="19">
        <v>38025.0</v>
      </c>
      <c r="C91" s="26" t="s">
        <v>212</v>
      </c>
      <c r="D91" s="28">
        <v>1.0</v>
      </c>
      <c r="E91" s="26" t="s">
        <v>162</v>
      </c>
      <c r="F91" s="27" t="str">
        <f>VLOOKUP(E91,Foglio4!$A$2:$B$33,2,FALSE())</f>
        <v>AC221E00006</v>
      </c>
      <c r="G91" s="27" t="str">
        <f t="shared" si="1"/>
        <v>AC221E00006*</v>
      </c>
      <c r="H91" s="27" t="str">
        <f>IFERROR(__xludf.DUMMYFUNCTION("+IFERROR(TEXTJOIN(char(10),TRUE(),FILTER(Foglio5!$B$2:$B$90,Foglio5!$A$2:$A$90=F91)),"""")"),"")</f>
        <v/>
      </c>
      <c r="I91" s="27" t="str">
        <f>IFERROR(__xludf.DUMMYFUNCTION("TEXTJOIN(char(10),TRUE(),FILTER(Foglio5!$B$2:$B$90,Foglio5!$A$2:$A$90=G91))"),"")</f>
        <v/>
      </c>
      <c r="J91" s="27"/>
      <c r="K91" s="27"/>
      <c r="L91" s="27"/>
      <c r="M91" s="27"/>
      <c r="N91" s="27"/>
      <c r="O91" s="27"/>
      <c r="P91" s="27"/>
    </row>
    <row r="92">
      <c r="A92" s="26" t="s">
        <v>211</v>
      </c>
      <c r="B92" s="19">
        <v>38025.0</v>
      </c>
      <c r="C92" s="26" t="s">
        <v>162</v>
      </c>
      <c r="D92" s="28">
        <v>1.0</v>
      </c>
      <c r="E92" s="26" t="s">
        <v>162</v>
      </c>
      <c r="F92" s="27" t="str">
        <f>VLOOKUP(E92,Foglio4!$A$2:$B$33,2,FALSE())</f>
        <v>AC221E00006</v>
      </c>
      <c r="G92" s="27" t="str">
        <f t="shared" si="1"/>
        <v>AC221E00006*</v>
      </c>
      <c r="H92" s="27" t="str">
        <f>IFERROR(__xludf.DUMMYFUNCTION("+IFERROR(TEXTJOIN(char(10),TRUE(),FILTER(Foglio5!$B$2:$B$90,Foglio5!$A$2:$A$90=F92)),"""")"),"")</f>
        <v/>
      </c>
      <c r="I92" s="27" t="str">
        <f>IFERROR(__xludf.DUMMYFUNCTION("TEXTJOIN(char(10),TRUE(),FILTER(Foglio5!$B$2:$B$90,Foglio5!$A$2:$A$90=G92))"),"")</f>
        <v/>
      </c>
      <c r="J92" s="27"/>
      <c r="K92" s="27"/>
      <c r="L92" s="27"/>
      <c r="M92" s="27"/>
      <c r="N92" s="27"/>
      <c r="O92" s="27"/>
      <c r="P92" s="27"/>
    </row>
    <row r="93">
      <c r="A93" s="26" t="s">
        <v>213</v>
      </c>
      <c r="B93" s="19">
        <v>38074.0</v>
      </c>
      <c r="C93" s="26" t="s">
        <v>213</v>
      </c>
      <c r="D93" s="28">
        <v>1.0</v>
      </c>
      <c r="E93" s="26" t="s">
        <v>134</v>
      </c>
      <c r="F93" s="27" t="str">
        <f>VLOOKUP(E93,Foglio4!$A$2:$B$33,2,FALSE())</f>
        <v>AC221E00008</v>
      </c>
      <c r="G93" s="27" t="str">
        <f t="shared" si="1"/>
        <v>AC221E00008*</v>
      </c>
      <c r="H93" s="27" t="str">
        <f>IFERROR(__xludf.DUMMYFUNCTION("+IFERROR(TEXTJOIN(char(10),TRUE(),FILTER(Foglio5!$B$2:$B$90,Foglio5!$A$2:$A$90=F93)),"""")"),"")</f>
        <v/>
      </c>
      <c r="I93" s="27" t="str">
        <f>IFERROR(__xludf.DUMMYFUNCTION("TEXTJOIN(char(10),TRUE(),FILTER(Foglio5!$B$2:$B$90,Foglio5!$A$2:$A$90=G93))"),"CER DEL SARCA")</f>
        <v>CER DEL SARCA</v>
      </c>
      <c r="J93" s="27"/>
      <c r="K93" s="27"/>
      <c r="L93" s="27"/>
      <c r="M93" s="27"/>
      <c r="N93" s="27"/>
      <c r="O93" s="27"/>
      <c r="P93" s="27"/>
    </row>
    <row r="94">
      <c r="A94" s="26" t="s">
        <v>134</v>
      </c>
      <c r="B94" s="19">
        <v>38074.0</v>
      </c>
      <c r="C94" s="26" t="s">
        <v>134</v>
      </c>
      <c r="D94" s="28">
        <v>0.82</v>
      </c>
      <c r="E94" s="26" t="s">
        <v>134</v>
      </c>
      <c r="F94" s="27" t="str">
        <f>VLOOKUP(E94,Foglio4!$A$2:$B$33,2,FALSE())</f>
        <v>AC221E00008</v>
      </c>
      <c r="G94" s="27" t="str">
        <f t="shared" si="1"/>
        <v>AC221E00008*</v>
      </c>
      <c r="H94" s="27" t="str">
        <f>IFERROR(__xludf.DUMMYFUNCTION("+IFERROR(TEXTJOIN(char(10),TRUE(),FILTER(Foglio5!$B$2:$B$90,Foglio5!$A$2:$A$90=F94)),"""")"),"")</f>
        <v/>
      </c>
      <c r="I94" s="27" t="str">
        <f>IFERROR(__xludf.DUMMYFUNCTION("TEXTJOIN(char(10),TRUE(),FILTER(Foglio5!$B$2:$B$90,Foglio5!$A$2:$A$90=G94))"),"CER DEL SARCA")</f>
        <v>CER DEL SARCA</v>
      </c>
      <c r="J94" s="27"/>
      <c r="K94" s="27"/>
      <c r="L94" s="27"/>
      <c r="M94" s="27"/>
      <c r="N94" s="27"/>
      <c r="O94" s="27"/>
      <c r="P94" s="27"/>
    </row>
    <row r="95">
      <c r="A95" s="26" t="s">
        <v>134</v>
      </c>
      <c r="B95" s="19">
        <v>38074.0</v>
      </c>
      <c r="C95" s="26" t="s">
        <v>134</v>
      </c>
      <c r="D95" s="28">
        <v>0.18</v>
      </c>
      <c r="E95" s="26" t="s">
        <v>214</v>
      </c>
      <c r="F95" s="27" t="str">
        <f>VLOOKUP(E95,Foglio4!$A$2:$B$33,2,FALSE())</f>
        <v>AC221E00009</v>
      </c>
      <c r="G95" s="27" t="str">
        <f t="shared" si="1"/>
        <v>AC221E00009*</v>
      </c>
      <c r="H95" s="27" t="str">
        <f>IFERROR(__xludf.DUMMYFUNCTION("+IFERROR(TEXTJOIN(char(10),TRUE(),FILTER(Foglio5!$B$2:$B$90,Foglio5!$A$2:$A$90=F95)),"""")"),"")</f>
        <v/>
      </c>
      <c r="I95" s="27" t="str">
        <f>IFERROR(__xludf.DUMMYFUNCTION("TEXTJOIN(char(10),TRUE(),FILTER(Foglio5!$B$2:$B$90,Foglio5!$A$2:$A$90=G95))"),"CER DEL SARCA
CER VALLE DEI LAGHI")</f>
        <v>CER DEL SARCA
CER VALLE DEI LAGHI</v>
      </c>
      <c r="J95" s="27"/>
      <c r="K95" s="27"/>
      <c r="L95" s="27"/>
      <c r="M95" s="27"/>
      <c r="N95" s="27"/>
      <c r="O95" s="27"/>
      <c r="P95" s="27"/>
    </row>
    <row r="96">
      <c r="A96" s="26" t="s">
        <v>215</v>
      </c>
      <c r="B96" s="19">
        <v>38010.0</v>
      </c>
      <c r="C96" s="26" t="s">
        <v>215</v>
      </c>
      <c r="D96" s="28">
        <v>1.0</v>
      </c>
      <c r="E96" s="26" t="s">
        <v>116</v>
      </c>
      <c r="F96" s="27" t="str">
        <f>VLOOKUP(E96,Foglio4!$A$2:$B$33,2,FALSE())</f>
        <v>AC221E00016</v>
      </c>
      <c r="G96" s="27" t="str">
        <f t="shared" si="1"/>
        <v>AC221E00016*</v>
      </c>
      <c r="H96" s="27" t="str">
        <f>IFERROR(__xludf.DUMMYFUNCTION("+IFERROR(TEXTJOIN(char(10),TRUE(),FILTER(Foglio5!$B$2:$B$90,Foglio5!$A$2:$A$90=F96)),"""")"),"KONCERT")</f>
        <v>KONCERT</v>
      </c>
      <c r="I96" s="27" t="str">
        <f>IFERROR(__xludf.DUMMYFUNCTION("TEXTJOIN(char(10),TRUE(),FILTER(Foglio5!$B$2:$B$90,Foglio5!$A$2:$A$90=G96))"),"")</f>
        <v/>
      </c>
      <c r="J96" s="27"/>
      <c r="K96" s="27"/>
      <c r="L96" s="27"/>
      <c r="M96" s="27"/>
      <c r="N96" s="27"/>
      <c r="O96" s="27"/>
      <c r="P96" s="27"/>
    </row>
    <row r="97">
      <c r="A97" s="26" t="s">
        <v>216</v>
      </c>
      <c r="B97" s="19">
        <v>38050.0</v>
      </c>
      <c r="C97" s="26" t="s">
        <v>216</v>
      </c>
      <c r="D97" s="28">
        <v>1.0</v>
      </c>
      <c r="E97" s="26" t="s">
        <v>137</v>
      </c>
      <c r="F97" s="27" t="str">
        <f>VLOOKUP(E97,Foglio4!$A$2:$B$33,2,FALSE())</f>
        <v>AC221E00021</v>
      </c>
      <c r="G97" s="27" t="str">
        <f t="shared" si="1"/>
        <v>AC221E00021*</v>
      </c>
      <c r="H97" s="27" t="str">
        <f>IFERROR(__xludf.DUMMYFUNCTION("+IFERROR(TEXTJOIN(char(10),TRUE(),FILTER(Foglio5!$B$2:$B$90,Foglio5!$A$2:$A$90=F97)),"""")"),"EYCO SOCIETÀ COOPERATIVA")</f>
        <v>EYCO SOCIETÀ COOPERATIVA</v>
      </c>
      <c r="I97" s="27" t="str">
        <f>IFERROR(__xludf.DUMMYFUNCTION("TEXTJOIN(char(10),TRUE(),FILTER(Foglio5!$B$2:$B$90,Foglio5!$A$2:$A$90=G97))"),"CIVE C'è
COM.EN.PINE'")</f>
        <v>CIVE C'è
COM.EN.PINE'</v>
      </c>
      <c r="J97" s="27"/>
      <c r="K97" s="27"/>
      <c r="L97" s="27"/>
      <c r="M97" s="27"/>
      <c r="N97" s="27"/>
      <c r="O97" s="27"/>
      <c r="P97" s="27"/>
    </row>
    <row r="98">
      <c r="A98" s="26" t="s">
        <v>217</v>
      </c>
      <c r="B98" s="19">
        <v>38064.0</v>
      </c>
      <c r="C98" s="26" t="s">
        <v>217</v>
      </c>
      <c r="D98" s="28">
        <v>0.48</v>
      </c>
      <c r="E98" s="26" t="s">
        <v>123</v>
      </c>
      <c r="F98" s="27" t="str">
        <f>VLOOKUP(E98,Foglio4!$A$2:$B$33,2,FALSE())</f>
        <v>AC221E00020</v>
      </c>
      <c r="G98" s="27" t="str">
        <f t="shared" si="1"/>
        <v>AC221E00020*</v>
      </c>
      <c r="H98" s="27" t="str">
        <f>IFERROR(__xludf.DUMMYFUNCTION("+IFERROR(TEXTJOIN(char(10),TRUE(),FILTER(Foglio5!$B$2:$B$90,Foglio5!$A$2:$A$90=F98)),"""")"),"GREENLAND")</f>
        <v>GREENLAND</v>
      </c>
      <c r="I98" s="27" t="str">
        <f>IFERROR(__xludf.DUMMYFUNCTION("TEXTJOIN(char(10),TRUE(),FILTER(Foglio5!$B$2:$B$90,Foglio5!$A$2:$A$90=G98))"),"CER TENNA")</f>
        <v>CER TENNA</v>
      </c>
      <c r="J98" s="27"/>
      <c r="K98" s="27"/>
      <c r="L98" s="27"/>
      <c r="M98" s="27"/>
      <c r="N98" s="27"/>
      <c r="O98" s="27"/>
      <c r="P98" s="27"/>
    </row>
    <row r="99">
      <c r="A99" s="26" t="s">
        <v>217</v>
      </c>
      <c r="B99" s="19">
        <v>38064.0</v>
      </c>
      <c r="C99" s="26" t="s">
        <v>217</v>
      </c>
      <c r="D99" s="28">
        <v>0.52</v>
      </c>
      <c r="E99" s="26" t="s">
        <v>169</v>
      </c>
      <c r="F99" s="27" t="str">
        <f>VLOOKUP(E99,Foglio4!$A$2:$B$33,2,FALSE())</f>
        <v>AC221E00017</v>
      </c>
      <c r="G99" s="27" t="str">
        <f t="shared" si="1"/>
        <v>AC221E00017*</v>
      </c>
      <c r="H99" s="27" t="str">
        <f>IFERROR(__xludf.DUMMYFUNCTION("+IFERROR(TEXTJOIN(char(10),TRUE(),FILTER(Foglio5!$B$2:$B$90,Foglio5!$A$2:$A$90=F99)),"""")"),"GREENLAND")</f>
        <v>GREENLAND</v>
      </c>
      <c r="I99" s="27" t="str">
        <f>IFERROR(__xludf.DUMMYFUNCTION("TEXTJOIN(char(10),TRUE(),FILTER(Foglio5!$B$2:$B$90,Foglio5!$A$2:$A$90=G99))"),"CER SOLIDALE TRENTINA
ENERGIA NUOVA VALLARSA")</f>
        <v>CER SOLIDALE TRENTINA
ENERGIA NUOVA VALLARSA</v>
      </c>
      <c r="J99" s="27"/>
      <c r="K99" s="27"/>
      <c r="L99" s="27"/>
      <c r="M99" s="27"/>
      <c r="N99" s="27"/>
      <c r="O99" s="27"/>
      <c r="P99" s="27"/>
    </row>
    <row r="100">
      <c r="A100" s="26" t="s">
        <v>218</v>
      </c>
      <c r="B100" s="19">
        <v>38040.0</v>
      </c>
      <c r="C100" s="26" t="s">
        <v>218</v>
      </c>
      <c r="D100" s="28">
        <v>0.65</v>
      </c>
      <c r="E100" s="26" t="s">
        <v>111</v>
      </c>
      <c r="F100" s="27" t="str">
        <f>VLOOKUP(E100,Foglio4!$A$2:$B$33,2,FALSE())</f>
        <v>AC221E00018</v>
      </c>
      <c r="G100" s="27" t="str">
        <f t="shared" si="1"/>
        <v>AC221E00018*</v>
      </c>
      <c r="H100" s="27" t="str">
        <f>IFERROR(__xludf.DUMMYFUNCTION("+IFERROR(TEXTJOIN(char(10),TRUE(),FILTER(Foglio5!$B$2:$B$90,Foglio5!$A$2:$A$90=F100)),"""")"),"CER ZARGA
FONDAZIONE SOLERGIA")</f>
        <v>CER ZARGA
FONDAZIONE SOLERGIA</v>
      </c>
      <c r="I100" s="27" t="str">
        <f>IFERROR(__xludf.DUMMYFUNCTION("TEXTJOIN(char(10),TRUE(),FILTER(Foglio5!$B$2:$B$90,Foglio5!$A$2:$A$90=G100))"),"CER CAR
CER DEL SARCA
KONCERT")</f>
        <v>CER CAR
CER DEL SARCA
KONCERT</v>
      </c>
      <c r="J100" s="27"/>
      <c r="K100" s="27"/>
      <c r="L100" s="27"/>
      <c r="M100" s="27"/>
      <c r="N100" s="27"/>
      <c r="O100" s="27"/>
      <c r="P100" s="27"/>
    </row>
    <row r="101">
      <c r="A101" s="26" t="s">
        <v>218</v>
      </c>
      <c r="B101" s="19">
        <v>38040.0</v>
      </c>
      <c r="C101" s="26" t="s">
        <v>218</v>
      </c>
      <c r="D101" s="28">
        <v>0.35</v>
      </c>
      <c r="E101" s="26" t="s">
        <v>138</v>
      </c>
      <c r="F101" s="27" t="str">
        <f>VLOOKUP(E101,Foglio4!$A$2:$B$33,2,FALSE())</f>
        <v>AC221E00019</v>
      </c>
      <c r="G101" s="27" t="str">
        <f t="shared" si="1"/>
        <v>AC221E00019*</v>
      </c>
      <c r="H101" s="27" t="str">
        <f>IFERROR(__xludf.DUMMYFUNCTION("+IFERROR(TEXTJOIN(char(10),TRUE(),FILTER(Foglio5!$B$2:$B$90,Foglio5!$A$2:$A$90=F101)),"""")"),"CER CAR")</f>
        <v>CER CAR</v>
      </c>
      <c r="I101" s="27" t="str">
        <f>IFERROR(__xludf.DUMMYFUNCTION("TEXTJOIN(char(10),TRUE(),FILTER(Foglio5!$B$2:$B$90,Foglio5!$A$2:$A$90=G101))"),"KONCERT
TECER")</f>
        <v>KONCERT
TECER</v>
      </c>
      <c r="J101" s="27"/>
      <c r="K101" s="27"/>
      <c r="L101" s="27"/>
      <c r="M101" s="27"/>
      <c r="N101" s="27"/>
      <c r="O101" s="27"/>
      <c r="P101" s="27"/>
    </row>
    <row r="102">
      <c r="A102" s="26" t="s">
        <v>219</v>
      </c>
      <c r="B102" s="19">
        <v>38050.0</v>
      </c>
      <c r="C102" s="26" t="s">
        <v>219</v>
      </c>
      <c r="D102" s="28">
        <v>1.0</v>
      </c>
      <c r="E102" s="26" t="s">
        <v>137</v>
      </c>
      <c r="F102" s="27" t="str">
        <f>VLOOKUP(E102,Foglio4!$A$2:$B$33,2,FALSE())</f>
        <v>AC221E00021</v>
      </c>
      <c r="G102" s="27" t="str">
        <f t="shared" si="1"/>
        <v>AC221E00021*</v>
      </c>
      <c r="H102" s="27" t="str">
        <f>IFERROR(__xludf.DUMMYFUNCTION("+IFERROR(TEXTJOIN(char(10),TRUE(),FILTER(Foglio5!$B$2:$B$90,Foglio5!$A$2:$A$90=F102)),"""")"),"EYCO SOCIETÀ COOPERATIVA")</f>
        <v>EYCO SOCIETÀ COOPERATIVA</v>
      </c>
      <c r="I102" s="27" t="str">
        <f>IFERROR(__xludf.DUMMYFUNCTION("TEXTJOIN(char(10),TRUE(),FILTER(Foglio5!$B$2:$B$90,Foglio5!$A$2:$A$90=G102))"),"CIVE C'è
COM.EN.PINE'")</f>
        <v>CIVE C'è
COM.EN.PINE'</v>
      </c>
      <c r="J102" s="27"/>
      <c r="K102" s="27"/>
      <c r="L102" s="27"/>
      <c r="M102" s="27"/>
      <c r="N102" s="27"/>
      <c r="O102" s="27"/>
      <c r="P102" s="27"/>
    </row>
    <row r="103">
      <c r="A103" s="26" t="s">
        <v>220</v>
      </c>
      <c r="B103" s="19">
        <v>38060.0</v>
      </c>
      <c r="C103" s="26" t="s">
        <v>221</v>
      </c>
      <c r="D103" s="28">
        <v>0.4</v>
      </c>
      <c r="E103" s="26" t="s">
        <v>138</v>
      </c>
      <c r="F103" s="27" t="str">
        <f>VLOOKUP(E103,Foglio4!$A$2:$B$33,2,FALSE())</f>
        <v>AC221E00019</v>
      </c>
      <c r="G103" s="27" t="str">
        <f t="shared" si="1"/>
        <v>AC221E00019*</v>
      </c>
      <c r="H103" s="27" t="str">
        <f>IFERROR(__xludf.DUMMYFUNCTION("+IFERROR(TEXTJOIN(char(10),TRUE(),FILTER(Foglio5!$B$2:$B$90,Foglio5!$A$2:$A$90=F103)),"""")"),"CER CAR")</f>
        <v>CER CAR</v>
      </c>
      <c r="I103" s="27" t="str">
        <f>IFERROR(__xludf.DUMMYFUNCTION("TEXTJOIN(char(10),TRUE(),FILTER(Foglio5!$B$2:$B$90,Foglio5!$A$2:$A$90=G103))"),"KONCERT
TECER")</f>
        <v>KONCERT
TECER</v>
      </c>
      <c r="J103" s="27"/>
      <c r="K103" s="27"/>
      <c r="L103" s="27"/>
      <c r="M103" s="27"/>
      <c r="N103" s="27"/>
      <c r="O103" s="27"/>
      <c r="P103" s="27"/>
    </row>
    <row r="104">
      <c r="A104" s="26" t="s">
        <v>220</v>
      </c>
      <c r="B104" s="19">
        <v>38060.0</v>
      </c>
      <c r="C104" s="26" t="s">
        <v>221</v>
      </c>
      <c r="D104" s="28">
        <v>0.6</v>
      </c>
      <c r="E104" s="26" t="s">
        <v>113</v>
      </c>
      <c r="F104" s="27" t="str">
        <f>VLOOKUP(E104,Foglio4!$A$2:$B$33,2,FALSE())</f>
        <v>AC221E00015</v>
      </c>
      <c r="G104" s="27" t="str">
        <f t="shared" si="1"/>
        <v>AC221E00015*</v>
      </c>
      <c r="H104" s="27" t="str">
        <f>IFERROR(__xludf.DUMMYFUNCTION("+IFERROR(TEXTJOIN(char(10),TRUE(),FILTER(Foglio5!$B$2:$B$90,Foglio5!$A$2:$A$90=F104)),"""")"),"")</f>
        <v/>
      </c>
      <c r="I104" s="27" t="str">
        <f>IFERROR(__xludf.DUMMYFUNCTION("TEXTJOIN(char(10),TRUE(),FILTER(Foglio5!$B$2:$B$90,Foglio5!$A$2:$A$90=G104))"),"CER CAR")</f>
        <v>CER CAR</v>
      </c>
      <c r="J104" s="27"/>
      <c r="K104" s="27"/>
      <c r="L104" s="27"/>
      <c r="M104" s="27"/>
      <c r="N104" s="27"/>
      <c r="O104" s="27"/>
      <c r="P104" s="27"/>
    </row>
    <row r="105">
      <c r="A105" s="26" t="s">
        <v>222</v>
      </c>
      <c r="B105" s="19">
        <v>38030.0</v>
      </c>
      <c r="C105" s="26" t="s">
        <v>222</v>
      </c>
      <c r="D105" s="28">
        <v>0.12</v>
      </c>
      <c r="E105" s="26" t="s">
        <v>111</v>
      </c>
      <c r="F105" s="27" t="str">
        <f>VLOOKUP(E105,Foglio4!$A$2:$B$33,2,FALSE())</f>
        <v>AC221E00018</v>
      </c>
      <c r="G105" s="27" t="str">
        <f t="shared" si="1"/>
        <v>AC221E00018*</v>
      </c>
      <c r="H105" s="27" t="str">
        <f>IFERROR(__xludf.DUMMYFUNCTION("+IFERROR(TEXTJOIN(char(10),TRUE(),FILTER(Foglio5!$B$2:$B$90,Foglio5!$A$2:$A$90=F105)),"""")"),"CER ZARGA
FONDAZIONE SOLERGIA")</f>
        <v>CER ZARGA
FONDAZIONE SOLERGIA</v>
      </c>
      <c r="I105" s="27" t="str">
        <f>IFERROR(__xludf.DUMMYFUNCTION("TEXTJOIN(char(10),TRUE(),FILTER(Foglio5!$B$2:$B$90,Foglio5!$A$2:$A$90=G105))"),"CER CAR
CER DEL SARCA
KONCERT")</f>
        <v>CER CAR
CER DEL SARCA
KONCERT</v>
      </c>
      <c r="J105" s="27"/>
      <c r="K105" s="27"/>
      <c r="L105" s="27"/>
      <c r="M105" s="27"/>
      <c r="N105" s="27"/>
      <c r="O105" s="27"/>
      <c r="P105" s="27"/>
    </row>
    <row r="106">
      <c r="A106" s="26" t="s">
        <v>222</v>
      </c>
      <c r="B106" s="19">
        <v>38030.0</v>
      </c>
      <c r="C106" s="26" t="s">
        <v>222</v>
      </c>
      <c r="D106" s="28">
        <v>0.88</v>
      </c>
      <c r="E106" s="26" t="s">
        <v>116</v>
      </c>
      <c r="F106" s="27" t="str">
        <f>VLOOKUP(E106,Foglio4!$A$2:$B$33,2,FALSE())</f>
        <v>AC221E00016</v>
      </c>
      <c r="G106" s="27" t="str">
        <f t="shared" si="1"/>
        <v>AC221E00016*</v>
      </c>
      <c r="H106" s="27" t="str">
        <f>IFERROR(__xludf.DUMMYFUNCTION("+IFERROR(TEXTJOIN(char(10),TRUE(),FILTER(Foglio5!$B$2:$B$90,Foglio5!$A$2:$A$90=F106)),"""")"),"KONCERT")</f>
        <v>KONCERT</v>
      </c>
      <c r="I106" s="27" t="str">
        <f>IFERROR(__xludf.DUMMYFUNCTION("TEXTJOIN(char(10),TRUE(),FILTER(Foglio5!$B$2:$B$90,Foglio5!$A$2:$A$90=G106))"),"")</f>
        <v/>
      </c>
      <c r="J106" s="27"/>
      <c r="K106" s="27"/>
      <c r="L106" s="27"/>
      <c r="M106" s="27"/>
      <c r="N106" s="27"/>
      <c r="O106" s="27"/>
      <c r="P106" s="27"/>
    </row>
    <row r="107">
      <c r="A107" s="26" t="s">
        <v>145</v>
      </c>
      <c r="B107" s="19">
        <v>38086.0</v>
      </c>
      <c r="C107" s="26" t="s">
        <v>145</v>
      </c>
      <c r="D107" s="28">
        <v>1.0</v>
      </c>
      <c r="E107" s="26" t="s">
        <v>145</v>
      </c>
      <c r="F107" s="27" t="str">
        <f>VLOOKUP(E107,Foglio4!$A$2:$B$33,2,FALSE())</f>
        <v>AC221E00003</v>
      </c>
      <c r="G107" s="27" t="str">
        <f t="shared" si="1"/>
        <v>AC221E00003*</v>
      </c>
      <c r="H107" s="27" t="str">
        <f>IFERROR(__xludf.DUMMYFUNCTION("+IFERROR(TEXTJOIN(char(10),TRUE(),FILTER(Foglio5!$B$2:$B$90,Foglio5!$A$2:$A$90=F107)),"""")"),"")</f>
        <v/>
      </c>
      <c r="I107" s="27" t="str">
        <f>IFERROR(__xludf.DUMMYFUNCTION("TEXTJOIN(char(10),TRUE(),FILTER(Foglio5!$B$2:$B$90,Foglio5!$A$2:$A$90=G107))"),"CER DEL SARCA")</f>
        <v>CER DEL SARCA</v>
      </c>
      <c r="J107" s="27"/>
      <c r="K107" s="27"/>
      <c r="L107" s="27"/>
      <c r="M107" s="27"/>
      <c r="N107" s="27"/>
      <c r="O107" s="27"/>
      <c r="P107" s="27"/>
    </row>
    <row r="108">
      <c r="A108" s="26" t="s">
        <v>183</v>
      </c>
      <c r="B108" s="19">
        <v>38055.0</v>
      </c>
      <c r="C108" s="26" t="s">
        <v>183</v>
      </c>
      <c r="D108" s="28">
        <v>1.0</v>
      </c>
      <c r="E108" s="26" t="s">
        <v>183</v>
      </c>
      <c r="F108" s="27" t="str">
        <f>VLOOKUP(E108,Foglio4!$A$2:$B$33,2,FALSE())</f>
        <v>AC221E00027</v>
      </c>
      <c r="G108" s="27" t="str">
        <f t="shared" si="1"/>
        <v>AC221E00027*</v>
      </c>
      <c r="H108" s="27" t="str">
        <f>IFERROR(__xludf.DUMMYFUNCTION("+IFERROR(TEXTJOIN(char(10),TRUE(),FILTER(Foglio5!$B$2:$B$90,Foglio5!$A$2:$A$90=F108)),"""")"),"CER.TO - CER TRENTINO ORIENTALE")</f>
        <v>CER.TO - CER TRENTINO ORIENTALE</v>
      </c>
      <c r="I108" s="27" t="str">
        <f>IFERROR(__xludf.DUMMYFUNCTION("TEXTJOIN(char(10),TRUE(),FILTER(Foglio5!$B$2:$B$90,Foglio5!$A$2:$A$90=G108))"),"")</f>
        <v/>
      </c>
      <c r="J108" s="27"/>
      <c r="K108" s="27"/>
      <c r="L108" s="27"/>
      <c r="M108" s="27"/>
      <c r="N108" s="27"/>
      <c r="O108" s="27"/>
      <c r="P108" s="27"/>
    </row>
    <row r="109">
      <c r="A109" s="26" t="s">
        <v>223</v>
      </c>
      <c r="B109" s="19">
        <v>38060.0</v>
      </c>
      <c r="C109" s="26" t="s">
        <v>223</v>
      </c>
      <c r="D109" s="28">
        <v>0.83</v>
      </c>
      <c r="E109" s="26" t="s">
        <v>224</v>
      </c>
      <c r="F109" s="27" t="str">
        <f>VLOOKUP(E109,Foglio4!$A$2:$B$33,2,FALSE())</f>
        <v>AC221E00012</v>
      </c>
      <c r="G109" s="27" t="str">
        <f t="shared" si="1"/>
        <v>AC221E00012*</v>
      </c>
      <c r="H109" s="27" t="str">
        <f>IFERROR(__xludf.DUMMYFUNCTION("+IFERROR(TEXTJOIN(char(10),TRUE(),FILTER(Foglio5!$B$2:$B$90,Foglio5!$A$2:$A$90=F109)),"""")"),"")</f>
        <v/>
      </c>
      <c r="I109" s="27" t="str">
        <f>IFERROR(__xludf.DUMMYFUNCTION("TEXTJOIN(char(10),TRUE(),FILTER(Foglio5!$B$2:$B$90,Foglio5!$A$2:$A$90=G109))"),"")</f>
        <v/>
      </c>
      <c r="J109" s="27"/>
      <c r="K109" s="27"/>
      <c r="L109" s="27"/>
      <c r="M109" s="27"/>
      <c r="N109" s="27"/>
      <c r="O109" s="27"/>
      <c r="P109" s="27"/>
    </row>
    <row r="110">
      <c r="A110" s="26" t="s">
        <v>223</v>
      </c>
      <c r="B110" s="19">
        <v>38060.0</v>
      </c>
      <c r="C110" s="26" t="s">
        <v>223</v>
      </c>
      <c r="D110" s="28">
        <v>0.17</v>
      </c>
      <c r="E110" s="26" t="s">
        <v>141</v>
      </c>
      <c r="F110" s="27" t="str">
        <f>VLOOKUP(E110,Foglio4!$A$2:$B$33,2,FALSE())</f>
        <v>AC221E00014</v>
      </c>
      <c r="G110" s="27" t="str">
        <f t="shared" si="1"/>
        <v>AC221E00014*</v>
      </c>
      <c r="H110" s="27" t="str">
        <f>IFERROR(__xludf.DUMMYFUNCTION("+IFERROR(TEXTJOIN(char(10),TRUE(),FILTER(Foglio5!$B$2:$B$90,Foglio5!$A$2:$A$90=F110)),"""")"),"EYCO SOCIETÀ COOPERATIVA
GREENLAND")</f>
        <v>EYCO SOCIETÀ COOPERATIVA
GREENLAND</v>
      </c>
      <c r="I110" s="27" t="str">
        <f>IFERROR(__xludf.DUMMYFUNCTION("TEXTJOIN(char(10),TRUE(),FILTER(Foglio5!$B$2:$B$90,Foglio5!$A$2:$A$90=G110))"),"CER SOLIDALE TRENTINA
CER VALLAGARINA")</f>
        <v>CER SOLIDALE TRENTINA
CER VALLAGARINA</v>
      </c>
      <c r="J110" s="27"/>
      <c r="K110" s="27"/>
      <c r="L110" s="27"/>
      <c r="M110" s="27"/>
      <c r="N110" s="27"/>
      <c r="O110" s="27"/>
      <c r="P110" s="27"/>
    </row>
    <row r="111">
      <c r="A111" s="26" t="s">
        <v>225</v>
      </c>
      <c r="B111" s="19">
        <v>38046.0</v>
      </c>
      <c r="C111" s="26" t="s">
        <v>225</v>
      </c>
      <c r="D111" s="28">
        <v>1.0</v>
      </c>
      <c r="E111" s="26" t="s">
        <v>123</v>
      </c>
      <c r="F111" s="27" t="str">
        <f>VLOOKUP(E111,Foglio4!$A$2:$B$33,2,FALSE())</f>
        <v>AC221E00020</v>
      </c>
      <c r="G111" s="27" t="str">
        <f t="shared" si="1"/>
        <v>AC221E00020*</v>
      </c>
      <c r="H111" s="27" t="str">
        <f>IFERROR(__xludf.DUMMYFUNCTION("+IFERROR(TEXTJOIN(char(10),TRUE(),FILTER(Foglio5!$B$2:$B$90,Foglio5!$A$2:$A$90=F111)),"""")"),"GREENLAND")</f>
        <v>GREENLAND</v>
      </c>
      <c r="I111" s="27" t="str">
        <f>IFERROR(__xludf.DUMMYFUNCTION("TEXTJOIN(char(10),TRUE(),FILTER(Foglio5!$B$2:$B$90,Foglio5!$A$2:$A$90=G111))"),"CER TENNA")</f>
        <v>CER TENNA</v>
      </c>
      <c r="J111" s="27"/>
      <c r="K111" s="27"/>
      <c r="L111" s="27"/>
      <c r="M111" s="27"/>
      <c r="N111" s="27"/>
      <c r="O111" s="27"/>
      <c r="P111" s="27"/>
    </row>
    <row r="112">
      <c r="A112" s="26" t="s">
        <v>111</v>
      </c>
      <c r="B112" s="19">
        <v>38015.0</v>
      </c>
      <c r="C112" s="26" t="s">
        <v>111</v>
      </c>
      <c r="D112" s="28">
        <v>0.79</v>
      </c>
      <c r="E112" s="26" t="s">
        <v>111</v>
      </c>
      <c r="F112" s="27" t="str">
        <f>VLOOKUP(E112,Foglio4!$A$2:$B$33,2,FALSE())</f>
        <v>AC221E00018</v>
      </c>
      <c r="G112" s="27" t="str">
        <f t="shared" si="1"/>
        <v>AC221E00018*</v>
      </c>
      <c r="H112" s="27" t="str">
        <f>IFERROR(__xludf.DUMMYFUNCTION("+IFERROR(TEXTJOIN(char(10),TRUE(),FILTER(Foglio5!$B$2:$B$90,Foglio5!$A$2:$A$90=F112)),"""")"),"CER ZARGA
FONDAZIONE SOLERGIA")</f>
        <v>CER ZARGA
FONDAZIONE SOLERGIA</v>
      </c>
      <c r="I112" s="27" t="str">
        <f>IFERROR(__xludf.DUMMYFUNCTION("TEXTJOIN(char(10),TRUE(),FILTER(Foglio5!$B$2:$B$90,Foglio5!$A$2:$A$90=G112))"),"CER CAR
CER DEL SARCA
KONCERT")</f>
        <v>CER CAR
CER DEL SARCA
KONCERT</v>
      </c>
      <c r="J112" s="27"/>
      <c r="K112" s="27"/>
      <c r="L112" s="27"/>
      <c r="M112" s="27"/>
      <c r="N112" s="27"/>
      <c r="O112" s="27"/>
      <c r="P112" s="27"/>
    </row>
    <row r="113">
      <c r="A113" s="26" t="s">
        <v>111</v>
      </c>
      <c r="B113" s="19">
        <v>38015.0</v>
      </c>
      <c r="C113" s="26" t="s">
        <v>111</v>
      </c>
      <c r="D113" s="28">
        <v>0.21</v>
      </c>
      <c r="E113" s="26" t="s">
        <v>116</v>
      </c>
      <c r="F113" s="27" t="str">
        <f>VLOOKUP(E113,Foglio4!$A$2:$B$33,2,FALSE())</f>
        <v>AC221E00016</v>
      </c>
      <c r="G113" s="27" t="str">
        <f t="shared" si="1"/>
        <v>AC221E00016*</v>
      </c>
      <c r="H113" s="27" t="str">
        <f>IFERROR(__xludf.DUMMYFUNCTION("+IFERROR(TEXTJOIN(char(10),TRUE(),FILTER(Foglio5!$B$2:$B$90,Foglio5!$A$2:$A$90=F113)),"""")"),"KONCERT")</f>
        <v>KONCERT</v>
      </c>
      <c r="I113" s="27" t="str">
        <f>IFERROR(__xludf.DUMMYFUNCTION("TEXTJOIN(char(10),TRUE(),FILTER(Foglio5!$B$2:$B$90,Foglio5!$A$2:$A$90=G113))"),"")</f>
        <v/>
      </c>
      <c r="J113" s="27"/>
      <c r="K113" s="27"/>
      <c r="L113" s="27"/>
      <c r="M113" s="27"/>
      <c r="N113" s="27"/>
      <c r="O113" s="27"/>
      <c r="P113" s="27"/>
    </row>
    <row r="114">
      <c r="A114" s="26" t="s">
        <v>226</v>
      </c>
      <c r="B114" s="19">
        <v>38067.0</v>
      </c>
      <c r="C114" s="26" t="s">
        <v>227</v>
      </c>
      <c r="D114" s="28">
        <v>1.0</v>
      </c>
      <c r="E114" s="26" t="s">
        <v>133</v>
      </c>
      <c r="F114" s="27" t="str">
        <f>VLOOKUP(E114,Foglio4!$A$2:$B$33,2,FALSE())</f>
        <v>AC221E00005</v>
      </c>
      <c r="G114" s="27" t="str">
        <f t="shared" si="1"/>
        <v>AC221E00005*</v>
      </c>
      <c r="H114" s="27" t="str">
        <f>IFERROR(__xludf.DUMMYFUNCTION("+IFERROR(TEXTJOIN(char(10),TRUE(),FILTER(Foglio5!$B$2:$B$90,Foglio5!$A$2:$A$90=F114)),"""")"),"EYCO SOCIETÀ COOPERATIVA")</f>
        <v>EYCO SOCIETÀ COOPERATIVA</v>
      </c>
      <c r="I114" s="27" t="str">
        <f>IFERROR(__xludf.DUMMYFUNCTION("TEXTJOIN(char(10),TRUE(),FILTER(Foglio5!$B$2:$B$90,Foglio5!$A$2:$A$90=G114))"),"CER DEL SARCA")</f>
        <v>CER DEL SARCA</v>
      </c>
      <c r="J114" s="27"/>
      <c r="K114" s="27"/>
      <c r="L114" s="27"/>
      <c r="M114" s="27"/>
      <c r="N114" s="27"/>
      <c r="O114" s="27"/>
      <c r="P114" s="27"/>
    </row>
    <row r="115">
      <c r="A115" s="26" t="s">
        <v>226</v>
      </c>
      <c r="B115" s="19">
        <v>38067.0</v>
      </c>
      <c r="C115" s="26" t="s">
        <v>228</v>
      </c>
      <c r="D115" s="28">
        <v>1.0</v>
      </c>
      <c r="E115" s="26" t="s">
        <v>133</v>
      </c>
      <c r="F115" s="27" t="str">
        <f>VLOOKUP(E115,Foglio4!$A$2:$B$33,2,FALSE())</f>
        <v>AC221E00005</v>
      </c>
      <c r="G115" s="27" t="str">
        <f t="shared" si="1"/>
        <v>AC221E00005*</v>
      </c>
      <c r="H115" s="27" t="str">
        <f>IFERROR(__xludf.DUMMYFUNCTION("+IFERROR(TEXTJOIN(char(10),TRUE(),FILTER(Foglio5!$B$2:$B$90,Foglio5!$A$2:$A$90=F115)),"""")"),"EYCO SOCIETÀ COOPERATIVA")</f>
        <v>EYCO SOCIETÀ COOPERATIVA</v>
      </c>
      <c r="I115" s="27" t="str">
        <f>IFERROR(__xludf.DUMMYFUNCTION("TEXTJOIN(char(10),TRUE(),FILTER(Foglio5!$B$2:$B$90,Foglio5!$A$2:$A$90=G115))"),"CER DEL SARCA")</f>
        <v>CER DEL SARCA</v>
      </c>
      <c r="J115" s="27"/>
      <c r="K115" s="27"/>
      <c r="L115" s="27"/>
      <c r="M115" s="27"/>
      <c r="N115" s="27"/>
      <c r="O115" s="27"/>
      <c r="P115" s="27"/>
    </row>
    <row r="116">
      <c r="A116" s="26" t="s">
        <v>226</v>
      </c>
      <c r="B116" s="19">
        <v>38067.0</v>
      </c>
      <c r="C116" s="26" t="s">
        <v>229</v>
      </c>
      <c r="D116" s="28">
        <v>1.0</v>
      </c>
      <c r="E116" s="26" t="s">
        <v>133</v>
      </c>
      <c r="F116" s="27" t="str">
        <f>VLOOKUP(E116,Foglio4!$A$2:$B$33,2,FALSE())</f>
        <v>AC221E00005</v>
      </c>
      <c r="G116" s="27" t="str">
        <f t="shared" si="1"/>
        <v>AC221E00005*</v>
      </c>
      <c r="H116" s="27" t="str">
        <f>IFERROR(__xludf.DUMMYFUNCTION("+IFERROR(TEXTJOIN(char(10),TRUE(),FILTER(Foglio5!$B$2:$B$90,Foglio5!$A$2:$A$90=F116)),"""")"),"EYCO SOCIETÀ COOPERATIVA")</f>
        <v>EYCO SOCIETÀ COOPERATIVA</v>
      </c>
      <c r="I116" s="27" t="str">
        <f>IFERROR(__xludf.DUMMYFUNCTION("TEXTJOIN(char(10),TRUE(),FILTER(Foglio5!$B$2:$B$90,Foglio5!$A$2:$A$90=G116))"),"CER DEL SARCA")</f>
        <v>CER DEL SARCA</v>
      </c>
      <c r="J116" s="27"/>
      <c r="K116" s="27"/>
      <c r="L116" s="27"/>
      <c r="M116" s="27"/>
      <c r="N116" s="27"/>
      <c r="O116" s="27"/>
      <c r="P116" s="27"/>
    </row>
    <row r="117">
      <c r="A117" s="26" t="s">
        <v>226</v>
      </c>
      <c r="B117" s="19">
        <v>38067.0</v>
      </c>
      <c r="C117" s="26" t="s">
        <v>230</v>
      </c>
      <c r="D117" s="28">
        <v>1.0</v>
      </c>
      <c r="E117" s="26" t="s">
        <v>133</v>
      </c>
      <c r="F117" s="27" t="str">
        <f>VLOOKUP(E117,Foglio4!$A$2:$B$33,2,FALSE())</f>
        <v>AC221E00005</v>
      </c>
      <c r="G117" s="27" t="str">
        <f t="shared" si="1"/>
        <v>AC221E00005*</v>
      </c>
      <c r="H117" s="27" t="str">
        <f>IFERROR(__xludf.DUMMYFUNCTION("+IFERROR(TEXTJOIN(char(10),TRUE(),FILTER(Foglio5!$B$2:$B$90,Foglio5!$A$2:$A$90=F117)),"""")"),"EYCO SOCIETÀ COOPERATIVA")</f>
        <v>EYCO SOCIETÀ COOPERATIVA</v>
      </c>
      <c r="I117" s="27" t="str">
        <f>IFERROR(__xludf.DUMMYFUNCTION("TEXTJOIN(char(10),TRUE(),FILTER(Foglio5!$B$2:$B$90,Foglio5!$A$2:$A$90=G117))"),"CER DEL SARCA")</f>
        <v>CER DEL SARCA</v>
      </c>
      <c r="J117" s="27"/>
      <c r="K117" s="27"/>
      <c r="L117" s="27"/>
      <c r="M117" s="27"/>
      <c r="N117" s="27"/>
      <c r="O117" s="27"/>
      <c r="P117" s="27"/>
    </row>
    <row r="118">
      <c r="A118" s="26" t="s">
        <v>231</v>
      </c>
      <c r="B118" s="19">
        <v>38056.0</v>
      </c>
      <c r="C118" s="26" t="s">
        <v>232</v>
      </c>
      <c r="D118" s="28">
        <v>1.0</v>
      </c>
      <c r="E118" s="26" t="s">
        <v>123</v>
      </c>
      <c r="F118" s="27" t="str">
        <f>VLOOKUP(E118,Foglio4!$A$2:$B$33,2,FALSE())</f>
        <v>AC221E00020</v>
      </c>
      <c r="G118" s="27" t="str">
        <f t="shared" si="1"/>
        <v>AC221E00020*</v>
      </c>
      <c r="H118" s="27" t="str">
        <f>IFERROR(__xludf.DUMMYFUNCTION("+IFERROR(TEXTJOIN(char(10),TRUE(),FILTER(Foglio5!$B$2:$B$90,Foglio5!$A$2:$A$90=F118)),"""")"),"GREENLAND")</f>
        <v>GREENLAND</v>
      </c>
      <c r="I118" s="27" t="str">
        <f>IFERROR(__xludf.DUMMYFUNCTION("TEXTJOIN(char(10),TRUE(),FILTER(Foglio5!$B$2:$B$90,Foglio5!$A$2:$A$90=G118))"),"CER TENNA")</f>
        <v>CER TENNA</v>
      </c>
      <c r="J118" s="27"/>
      <c r="K118" s="27"/>
      <c r="L118" s="27"/>
      <c r="M118" s="27"/>
      <c r="N118" s="27"/>
      <c r="O118" s="27"/>
      <c r="P118" s="27"/>
    </row>
    <row r="119">
      <c r="A119" s="26" t="s">
        <v>231</v>
      </c>
      <c r="B119" s="19">
        <v>38056.0</v>
      </c>
      <c r="C119" s="26" t="s">
        <v>231</v>
      </c>
      <c r="D119" s="28">
        <v>1.0</v>
      </c>
      <c r="E119" s="26" t="s">
        <v>123</v>
      </c>
      <c r="F119" s="27" t="str">
        <f>VLOOKUP(E119,Foglio4!$A$2:$B$33,2,FALSE())</f>
        <v>AC221E00020</v>
      </c>
      <c r="G119" s="27" t="str">
        <f t="shared" si="1"/>
        <v>AC221E00020*</v>
      </c>
      <c r="H119" s="27" t="str">
        <f>IFERROR(__xludf.DUMMYFUNCTION("+IFERROR(TEXTJOIN(char(10),TRUE(),FILTER(Foglio5!$B$2:$B$90,Foglio5!$A$2:$A$90=F119)),"""")"),"GREENLAND")</f>
        <v>GREENLAND</v>
      </c>
      <c r="I119" s="27" t="str">
        <f>IFERROR(__xludf.DUMMYFUNCTION("TEXTJOIN(char(10),TRUE(),FILTER(Foglio5!$B$2:$B$90,Foglio5!$A$2:$A$90=G119))"),"CER TENNA")</f>
        <v>CER TENNA</v>
      </c>
      <c r="J119" s="27"/>
      <c r="K119" s="27"/>
      <c r="L119" s="27"/>
      <c r="M119" s="27"/>
      <c r="N119" s="27"/>
      <c r="O119" s="27"/>
      <c r="P119" s="27"/>
    </row>
    <row r="120">
      <c r="A120" s="26" t="s">
        <v>233</v>
      </c>
      <c r="B120" s="19">
        <v>38020.0</v>
      </c>
      <c r="C120" s="26" t="s">
        <v>233</v>
      </c>
      <c r="D120" s="28">
        <v>1.0</v>
      </c>
      <c r="E120" s="26" t="s">
        <v>162</v>
      </c>
      <c r="F120" s="27" t="str">
        <f>VLOOKUP(E120,Foglio4!$A$2:$B$33,2,FALSE())</f>
        <v>AC221E00006</v>
      </c>
      <c r="G120" s="27" t="str">
        <f t="shared" si="1"/>
        <v>AC221E00006*</v>
      </c>
      <c r="H120" s="27" t="str">
        <f>IFERROR(__xludf.DUMMYFUNCTION("+IFERROR(TEXTJOIN(char(10),TRUE(),FILTER(Foglio5!$B$2:$B$90,Foglio5!$A$2:$A$90=F120)),"""")"),"")</f>
        <v/>
      </c>
      <c r="I120" s="27" t="str">
        <f>IFERROR(__xludf.DUMMYFUNCTION("TEXTJOIN(char(10),TRUE(),FILTER(Foglio5!$B$2:$B$90,Foglio5!$A$2:$A$90=G120))"),"")</f>
        <v/>
      </c>
      <c r="J120" s="27"/>
      <c r="K120" s="27"/>
      <c r="L120" s="27"/>
      <c r="M120" s="27"/>
      <c r="N120" s="27"/>
      <c r="O120" s="27"/>
      <c r="P120" s="27"/>
    </row>
    <row r="121">
      <c r="A121" s="26" t="s">
        <v>234</v>
      </c>
      <c r="B121" s="19">
        <v>38040.0</v>
      </c>
      <c r="C121" s="26" t="s">
        <v>235</v>
      </c>
      <c r="D121" s="28">
        <v>1.0</v>
      </c>
      <c r="E121" s="26" t="s">
        <v>111</v>
      </c>
      <c r="F121" s="27" t="str">
        <f>VLOOKUP(E121,Foglio4!$A$2:$B$33,2,FALSE())</f>
        <v>AC221E00018</v>
      </c>
      <c r="G121" s="27" t="str">
        <f t="shared" si="1"/>
        <v>AC221E00018*</v>
      </c>
      <c r="H121" s="27" t="str">
        <f>IFERROR(__xludf.DUMMYFUNCTION("+IFERROR(TEXTJOIN(char(10),TRUE(),FILTER(Foglio5!$B$2:$B$90,Foglio5!$A$2:$A$90=F121)),"""")"),"CER ZARGA
FONDAZIONE SOLERGIA")</f>
        <v>CER ZARGA
FONDAZIONE SOLERGIA</v>
      </c>
      <c r="I121" s="27" t="str">
        <f>IFERROR(__xludf.DUMMYFUNCTION("TEXTJOIN(char(10),TRUE(),FILTER(Foglio5!$B$2:$B$90,Foglio5!$A$2:$A$90=G121))"),"CER CAR
CER DEL SARCA
KONCERT")</f>
        <v>CER CAR
CER DEL SARCA
KONCERT</v>
      </c>
      <c r="J121" s="27"/>
      <c r="K121" s="27"/>
      <c r="L121" s="27"/>
      <c r="M121" s="27"/>
      <c r="N121" s="27"/>
      <c r="O121" s="27"/>
      <c r="P121" s="27"/>
    </row>
    <row r="122">
      <c r="A122" s="26" t="s">
        <v>236</v>
      </c>
      <c r="B122" s="19">
        <v>38040.0</v>
      </c>
      <c r="C122" s="26" t="s">
        <v>236</v>
      </c>
      <c r="D122" s="28">
        <v>1.0</v>
      </c>
      <c r="E122" s="26" t="s">
        <v>123</v>
      </c>
      <c r="F122" s="27" t="str">
        <f>VLOOKUP(E122,Foglio4!$A$2:$B$33,2,FALSE())</f>
        <v>AC221E00020</v>
      </c>
      <c r="G122" s="27" t="str">
        <f t="shared" si="1"/>
        <v>AC221E00020*</v>
      </c>
      <c r="H122" s="27" t="str">
        <f>IFERROR(__xludf.DUMMYFUNCTION("+IFERROR(TEXTJOIN(char(10),TRUE(),FILTER(Foglio5!$B$2:$B$90,Foglio5!$A$2:$A$90=F122)),"""")"),"GREENLAND")</f>
        <v>GREENLAND</v>
      </c>
      <c r="I122" s="27" t="str">
        <f>IFERROR(__xludf.DUMMYFUNCTION("TEXTJOIN(char(10),TRUE(),FILTER(Foglio5!$B$2:$B$90,Foglio5!$A$2:$A$90=G122))"),"CER TENNA")</f>
        <v>CER TENNA</v>
      </c>
      <c r="J122" s="27"/>
      <c r="K122" s="27"/>
      <c r="L122" s="27"/>
      <c r="M122" s="27"/>
      <c r="N122" s="27"/>
      <c r="O122" s="27"/>
      <c r="P122" s="27"/>
    </row>
    <row r="123">
      <c r="A123" s="26" t="s">
        <v>237</v>
      </c>
      <c r="B123" s="19">
        <v>38076.0</v>
      </c>
      <c r="C123" s="26" t="s">
        <v>238</v>
      </c>
      <c r="D123" s="28">
        <v>0.35</v>
      </c>
      <c r="E123" s="26" t="s">
        <v>134</v>
      </c>
      <c r="F123" s="27" t="str">
        <f>VLOOKUP(E123,Foglio4!$A$2:$B$33,2,FALSE())</f>
        <v>AC221E00008</v>
      </c>
      <c r="G123" s="27" t="str">
        <f t="shared" si="1"/>
        <v>AC221E00008*</v>
      </c>
      <c r="H123" s="27" t="str">
        <f>IFERROR(__xludf.DUMMYFUNCTION("+IFERROR(TEXTJOIN(char(10),TRUE(),FILTER(Foglio5!$B$2:$B$90,Foglio5!$A$2:$A$90=F123)),"""")"),"")</f>
        <v/>
      </c>
      <c r="I123" s="27" t="str">
        <f>IFERROR(__xludf.DUMMYFUNCTION("TEXTJOIN(char(10),TRUE(),FILTER(Foglio5!$B$2:$B$90,Foglio5!$A$2:$A$90=G123))"),"CER DEL SARCA")</f>
        <v>CER DEL SARCA</v>
      </c>
      <c r="J123" s="27"/>
      <c r="K123" s="27"/>
      <c r="L123" s="27"/>
      <c r="M123" s="27"/>
      <c r="N123" s="27"/>
      <c r="O123" s="27"/>
      <c r="P123" s="27"/>
    </row>
    <row r="124">
      <c r="A124" s="26" t="s">
        <v>237</v>
      </c>
      <c r="B124" s="19">
        <v>38076.0</v>
      </c>
      <c r="C124" s="26" t="s">
        <v>238</v>
      </c>
      <c r="D124" s="28">
        <v>0.15</v>
      </c>
      <c r="E124" s="26" t="s">
        <v>132</v>
      </c>
      <c r="F124" s="27" t="str">
        <f>VLOOKUP(E124,Foglio4!$A$2:$B$33,2,FALSE())</f>
        <v>AC221E00007</v>
      </c>
      <c r="G124" s="27" t="str">
        <f t="shared" si="1"/>
        <v>AC221E00007*</v>
      </c>
      <c r="H124" s="27" t="str">
        <f>IFERROR(__xludf.DUMMYFUNCTION("+IFERROR(TEXTJOIN(char(10),TRUE(),FILTER(Foglio5!$B$2:$B$90,Foglio5!$A$2:$A$90=F124)),"""")"),"EUREKA CER")</f>
        <v>EUREKA CER</v>
      </c>
      <c r="I124" s="27" t="str">
        <f>IFERROR(__xludf.DUMMYFUNCTION("TEXTJOIN(char(10),TRUE(),FILTER(Foglio5!$B$2:$B$90,Foglio5!$A$2:$A$90=G124))"),"CER DEL SARCA")</f>
        <v>CER DEL SARCA</v>
      </c>
      <c r="J124" s="27"/>
      <c r="K124" s="27"/>
      <c r="L124" s="27"/>
      <c r="M124" s="27"/>
      <c r="N124" s="27"/>
      <c r="O124" s="27"/>
      <c r="P124" s="27"/>
    </row>
    <row r="125">
      <c r="A125" s="26" t="s">
        <v>237</v>
      </c>
      <c r="B125" s="19">
        <v>38076.0</v>
      </c>
      <c r="C125" s="26" t="s">
        <v>238</v>
      </c>
      <c r="D125" s="28">
        <v>0.5</v>
      </c>
      <c r="E125" s="26" t="s">
        <v>214</v>
      </c>
      <c r="F125" s="27" t="str">
        <f>VLOOKUP(E125,Foglio4!$A$2:$B$33,2,FALSE())</f>
        <v>AC221E00009</v>
      </c>
      <c r="G125" s="27" t="str">
        <f t="shared" si="1"/>
        <v>AC221E00009*</v>
      </c>
      <c r="H125" s="27" t="str">
        <f>IFERROR(__xludf.DUMMYFUNCTION("+IFERROR(TEXTJOIN(char(10),TRUE(),FILTER(Foglio5!$B$2:$B$90,Foglio5!$A$2:$A$90=F125)),"""")"),"")</f>
        <v/>
      </c>
      <c r="I125" s="27" t="str">
        <f>IFERROR(__xludf.DUMMYFUNCTION("TEXTJOIN(char(10),TRUE(),FILTER(Foglio5!$B$2:$B$90,Foglio5!$A$2:$A$90=G125))"),"CER DEL SARCA
CER VALLE DEI LAGHI")</f>
        <v>CER DEL SARCA
CER VALLE DEI LAGHI</v>
      </c>
      <c r="J125" s="27"/>
      <c r="K125" s="27"/>
      <c r="L125" s="27"/>
      <c r="M125" s="27"/>
      <c r="N125" s="27"/>
      <c r="O125" s="27"/>
      <c r="P125" s="27"/>
    </row>
    <row r="126">
      <c r="A126" s="26" t="s">
        <v>237</v>
      </c>
      <c r="B126" s="19">
        <v>38076.0</v>
      </c>
      <c r="C126" s="26" t="s">
        <v>239</v>
      </c>
      <c r="D126" s="28">
        <v>0.89</v>
      </c>
      <c r="E126" s="26" t="s">
        <v>134</v>
      </c>
      <c r="F126" s="27" t="str">
        <f>VLOOKUP(E126,Foglio4!$A$2:$B$33,2,FALSE())</f>
        <v>AC221E00008</v>
      </c>
      <c r="G126" s="27" t="str">
        <f t="shared" si="1"/>
        <v>AC221E00008*</v>
      </c>
      <c r="H126" s="27" t="str">
        <f>IFERROR(__xludf.DUMMYFUNCTION("+IFERROR(TEXTJOIN(char(10),TRUE(),FILTER(Foglio5!$B$2:$B$90,Foglio5!$A$2:$A$90=F126)),"""")"),"")</f>
        <v/>
      </c>
      <c r="I126" s="27" t="str">
        <f>IFERROR(__xludf.DUMMYFUNCTION("TEXTJOIN(char(10),TRUE(),FILTER(Foglio5!$B$2:$B$90,Foglio5!$A$2:$A$90=G126))"),"CER DEL SARCA")</f>
        <v>CER DEL SARCA</v>
      </c>
      <c r="J126" s="27"/>
      <c r="K126" s="27"/>
      <c r="L126" s="27"/>
      <c r="M126" s="27"/>
      <c r="N126" s="27"/>
      <c r="O126" s="27"/>
      <c r="P126" s="27"/>
    </row>
    <row r="127">
      <c r="A127" s="26" t="s">
        <v>237</v>
      </c>
      <c r="B127" s="19">
        <v>38076.0</v>
      </c>
      <c r="C127" s="26" t="s">
        <v>239</v>
      </c>
      <c r="D127" s="28">
        <v>0.11</v>
      </c>
      <c r="E127" s="26" t="s">
        <v>214</v>
      </c>
      <c r="F127" s="27" t="str">
        <f>VLOOKUP(E127,Foglio4!$A$2:$B$33,2,FALSE())</f>
        <v>AC221E00009</v>
      </c>
      <c r="G127" s="27" t="str">
        <f t="shared" si="1"/>
        <v>AC221E00009*</v>
      </c>
      <c r="H127" s="27" t="str">
        <f>IFERROR(__xludf.DUMMYFUNCTION("+IFERROR(TEXTJOIN(char(10),TRUE(),FILTER(Foglio5!$B$2:$B$90,Foglio5!$A$2:$A$90=F127)),"""")"),"")</f>
        <v/>
      </c>
      <c r="I127" s="27" t="str">
        <f>IFERROR(__xludf.DUMMYFUNCTION("TEXTJOIN(char(10),TRUE(),FILTER(Foglio5!$B$2:$B$90,Foglio5!$A$2:$A$90=G127))"),"CER DEL SARCA
CER VALLE DEI LAGHI")</f>
        <v>CER DEL SARCA
CER VALLE DEI LAGHI</v>
      </c>
      <c r="J127" s="27"/>
      <c r="K127" s="27"/>
      <c r="L127" s="27"/>
      <c r="M127" s="27"/>
      <c r="N127" s="27"/>
      <c r="O127" s="27"/>
      <c r="P127" s="27"/>
    </row>
    <row r="128">
      <c r="A128" s="26" t="s">
        <v>240</v>
      </c>
      <c r="B128" s="19">
        <v>38027.0</v>
      </c>
      <c r="C128" s="26" t="s">
        <v>241</v>
      </c>
      <c r="D128" s="28">
        <v>1.0</v>
      </c>
      <c r="E128" s="26" t="s">
        <v>162</v>
      </c>
      <c r="F128" s="27" t="str">
        <f>VLOOKUP(E128,Foglio4!$A$2:$B$33,2,FALSE())</f>
        <v>AC221E00006</v>
      </c>
      <c r="G128" s="27" t="str">
        <f t="shared" si="1"/>
        <v>AC221E00006*</v>
      </c>
      <c r="H128" s="27" t="str">
        <f>IFERROR(__xludf.DUMMYFUNCTION("+IFERROR(TEXTJOIN(char(10),TRUE(),FILTER(Foglio5!$B$2:$B$90,Foglio5!$A$2:$A$90=F128)),"""")"),"")</f>
        <v/>
      </c>
      <c r="I128" s="27" t="str">
        <f>IFERROR(__xludf.DUMMYFUNCTION("TEXTJOIN(char(10),TRUE(),FILTER(Foglio5!$B$2:$B$90,Foglio5!$A$2:$A$90=G128))"),"")</f>
        <v/>
      </c>
      <c r="J128" s="27"/>
      <c r="K128" s="27"/>
      <c r="L128" s="27"/>
      <c r="M128" s="27"/>
      <c r="N128" s="27"/>
      <c r="O128" s="27"/>
      <c r="P128" s="27"/>
    </row>
    <row r="129">
      <c r="A129" s="26" t="s">
        <v>242</v>
      </c>
      <c r="B129" s="19">
        <v>38086.0</v>
      </c>
      <c r="C129" s="26" t="s">
        <v>242</v>
      </c>
      <c r="D129" s="28">
        <v>1.0</v>
      </c>
      <c r="E129" s="26" t="s">
        <v>145</v>
      </c>
      <c r="F129" s="27" t="str">
        <f>VLOOKUP(E129,Foglio4!$A$2:$B$33,2,FALSE())</f>
        <v>AC221E00003</v>
      </c>
      <c r="G129" s="27" t="str">
        <f t="shared" si="1"/>
        <v>AC221E00003*</v>
      </c>
      <c r="H129" s="27" t="str">
        <f>IFERROR(__xludf.DUMMYFUNCTION("+IFERROR(TEXTJOIN(char(10),TRUE(),FILTER(Foglio5!$B$2:$B$90,Foglio5!$A$2:$A$90=F129)),"""")"),"")</f>
        <v/>
      </c>
      <c r="I129" s="27" t="str">
        <f>IFERROR(__xludf.DUMMYFUNCTION("TEXTJOIN(char(10),TRUE(),FILTER(Foglio5!$B$2:$B$90,Foglio5!$A$2:$A$90=G129))"),"CER DEL SARCA")</f>
        <v>CER DEL SARCA</v>
      </c>
      <c r="J129" s="27"/>
      <c r="K129" s="27"/>
      <c r="L129" s="27"/>
      <c r="M129" s="27"/>
      <c r="N129" s="27"/>
      <c r="O129" s="27"/>
      <c r="P129" s="27"/>
    </row>
    <row r="130">
      <c r="A130" s="26" t="s">
        <v>243</v>
      </c>
      <c r="B130" s="19">
        <v>38030.0</v>
      </c>
      <c r="C130" s="26" t="s">
        <v>243</v>
      </c>
      <c r="D130" s="28">
        <v>1.0</v>
      </c>
      <c r="E130" s="26" t="s">
        <v>244</v>
      </c>
      <c r="F130" s="27" t="str">
        <f>VLOOKUP(E130,Foglio4!$A$2:$B$33,2,FALSE())</f>
        <v>AC221E00026</v>
      </c>
      <c r="G130" s="27" t="str">
        <f t="shared" si="1"/>
        <v>AC221E00026*</v>
      </c>
      <c r="H130" s="27" t="str">
        <f>IFERROR(__xludf.DUMMYFUNCTION("+IFERROR(TEXTJOIN(char(10),TRUE(),FILTER(Foglio5!$B$2:$B$90,Foglio5!$A$2:$A$90=F130)),"""")"),"")</f>
        <v/>
      </c>
      <c r="I130" s="27" t="str">
        <f>IFERROR(__xludf.DUMMYFUNCTION("TEXTJOIN(char(10),TRUE(),FILTER(Foglio5!$B$2:$B$90,Foglio5!$A$2:$A$90=G130))"),"CER FIEMME
CESLA")</f>
        <v>CER FIEMME
CESLA</v>
      </c>
      <c r="J130" s="27"/>
      <c r="K130" s="27"/>
      <c r="L130" s="27"/>
      <c r="M130" s="27"/>
      <c r="N130" s="27"/>
      <c r="O130" s="27"/>
      <c r="P130" s="27"/>
    </row>
    <row r="131">
      <c r="A131" s="26" t="s">
        <v>245</v>
      </c>
      <c r="B131" s="19">
        <v>38020.0</v>
      </c>
      <c r="C131" s="26" t="s">
        <v>245</v>
      </c>
      <c r="D131" s="28">
        <v>0.39</v>
      </c>
      <c r="E131" s="26" t="s">
        <v>162</v>
      </c>
      <c r="F131" s="27" t="str">
        <f>VLOOKUP(E131,Foglio4!$A$2:$B$33,2,FALSE())</f>
        <v>AC221E00006</v>
      </c>
      <c r="G131" s="27" t="str">
        <f t="shared" si="1"/>
        <v>AC221E00006*</v>
      </c>
      <c r="H131" s="27" t="str">
        <f>IFERROR(__xludf.DUMMYFUNCTION("+IFERROR(TEXTJOIN(char(10),TRUE(),FILTER(Foglio5!$B$2:$B$90,Foglio5!$A$2:$A$90=F131)),"""")"),"")</f>
        <v/>
      </c>
      <c r="I131" s="27" t="str">
        <f>IFERROR(__xludf.DUMMYFUNCTION("TEXTJOIN(char(10),TRUE(),FILTER(Foglio5!$B$2:$B$90,Foglio5!$A$2:$A$90=G131))"),"")</f>
        <v/>
      </c>
      <c r="J131" s="27"/>
      <c r="K131" s="27"/>
      <c r="L131" s="27"/>
      <c r="M131" s="27"/>
      <c r="N131" s="27"/>
      <c r="O131" s="27"/>
      <c r="P131" s="27"/>
    </row>
    <row r="132">
      <c r="A132" s="26" t="s">
        <v>245</v>
      </c>
      <c r="B132" s="19">
        <v>38020.0</v>
      </c>
      <c r="C132" s="26" t="s">
        <v>245</v>
      </c>
      <c r="D132" s="28">
        <v>0.61</v>
      </c>
      <c r="E132" s="26" t="s">
        <v>246</v>
      </c>
      <c r="F132" s="27" t="str">
        <f>VLOOKUP(E132,Foglio4!$A$2:$B$33,2,FALSE())</f>
        <v>AC221E00004</v>
      </c>
      <c r="G132" s="27" t="str">
        <f t="shared" si="1"/>
        <v>AC221E00004*</v>
      </c>
      <c r="H132" s="27" t="str">
        <f>IFERROR(__xludf.DUMMYFUNCTION("+IFERROR(TEXTJOIN(char(10),TRUE(),FILTER(Foglio5!$B$2:$B$90,Foglio5!$A$2:$A$90=F132)),"""")"),"EYCO SOCIETÀ COOPERATIVA")</f>
        <v>EYCO SOCIETÀ COOPERATIVA</v>
      </c>
      <c r="I132" s="27" t="str">
        <f>IFERROR(__xludf.DUMMYFUNCTION("TEXTJOIN(char(10),TRUE(),FILTER(Foglio5!$B$2:$B$90,Foglio5!$A$2:$A$90=G132))"),"")</f>
        <v/>
      </c>
      <c r="J132" s="27"/>
      <c r="K132" s="27"/>
      <c r="L132" s="27"/>
      <c r="M132" s="27"/>
      <c r="N132" s="27"/>
      <c r="O132" s="27"/>
      <c r="P132" s="27"/>
    </row>
    <row r="133">
      <c r="A133" s="26" t="s">
        <v>247</v>
      </c>
      <c r="B133" s="19">
        <v>38016.0</v>
      </c>
      <c r="C133" s="26" t="s">
        <v>247</v>
      </c>
      <c r="D133" s="28">
        <v>1.0</v>
      </c>
      <c r="E133" s="26" t="s">
        <v>116</v>
      </c>
      <c r="F133" s="27" t="str">
        <f>VLOOKUP(E133,Foglio4!$A$2:$B$33,2,FALSE())</f>
        <v>AC221E00016</v>
      </c>
      <c r="G133" s="27" t="str">
        <f t="shared" si="1"/>
        <v>AC221E00016*</v>
      </c>
      <c r="H133" s="27" t="str">
        <f>IFERROR(__xludf.DUMMYFUNCTION("+IFERROR(TEXTJOIN(char(10),TRUE(),FILTER(Foglio5!$B$2:$B$90,Foglio5!$A$2:$A$90=F133)),"""")"),"KONCERT")</f>
        <v>KONCERT</v>
      </c>
      <c r="I133" s="27" t="str">
        <f>IFERROR(__xludf.DUMMYFUNCTION("TEXTJOIN(char(10),TRUE(),FILTER(Foglio5!$B$2:$B$90,Foglio5!$A$2:$A$90=G133))"),"")</f>
        <v/>
      </c>
      <c r="J133" s="27"/>
      <c r="K133" s="27"/>
      <c r="L133" s="27"/>
      <c r="M133" s="27"/>
      <c r="N133" s="27"/>
      <c r="O133" s="27"/>
      <c r="P133" s="27"/>
    </row>
    <row r="134">
      <c r="A134" s="26" t="s">
        <v>244</v>
      </c>
      <c r="B134" s="19">
        <v>38035.0</v>
      </c>
      <c r="C134" s="26" t="s">
        <v>244</v>
      </c>
      <c r="D134" s="28">
        <v>1.0</v>
      </c>
      <c r="E134" s="26" t="s">
        <v>244</v>
      </c>
      <c r="F134" s="27" t="str">
        <f>VLOOKUP(E134,Foglio4!$A$2:$B$33,2,FALSE())</f>
        <v>AC221E00026</v>
      </c>
      <c r="G134" s="27" t="str">
        <f t="shared" si="1"/>
        <v>AC221E00026*</v>
      </c>
      <c r="H134" s="27" t="str">
        <f>IFERROR(__xludf.DUMMYFUNCTION("+IFERROR(TEXTJOIN(char(10),TRUE(),FILTER(Foglio5!$B$2:$B$90,Foglio5!$A$2:$A$90=F134)),"""")"),"")</f>
        <v/>
      </c>
      <c r="I134" s="27" t="str">
        <f>IFERROR(__xludf.DUMMYFUNCTION("TEXTJOIN(char(10),TRUE(),FILTER(Foglio5!$B$2:$B$90,Foglio5!$A$2:$A$90=G134))"),"CER FIEMME
CESLA")</f>
        <v>CER FIEMME
CESLA</v>
      </c>
      <c r="J134" s="27"/>
      <c r="K134" s="27"/>
      <c r="L134" s="27"/>
      <c r="M134" s="27"/>
      <c r="N134" s="27"/>
      <c r="O134" s="27"/>
      <c r="P134" s="27"/>
    </row>
    <row r="135">
      <c r="A135" s="26" t="s">
        <v>248</v>
      </c>
      <c r="B135" s="19">
        <v>38018.0</v>
      </c>
      <c r="C135" s="26" t="s">
        <v>248</v>
      </c>
      <c r="D135" s="28">
        <v>1.0</v>
      </c>
      <c r="E135" s="26" t="s">
        <v>132</v>
      </c>
      <c r="F135" s="27" t="str">
        <f>VLOOKUP(E135,Foglio4!$A$2:$B$33,2,FALSE())</f>
        <v>AC221E00007</v>
      </c>
      <c r="G135" s="27" t="str">
        <f t="shared" si="1"/>
        <v>AC221E00007*</v>
      </c>
      <c r="H135" s="27" t="str">
        <f>IFERROR(__xludf.DUMMYFUNCTION("+IFERROR(TEXTJOIN(char(10),TRUE(),FILTER(Foglio5!$B$2:$B$90,Foglio5!$A$2:$A$90=F135)),"""")"),"EUREKA CER")</f>
        <v>EUREKA CER</v>
      </c>
      <c r="I135" s="27" t="str">
        <f>IFERROR(__xludf.DUMMYFUNCTION("TEXTJOIN(char(10),TRUE(),FILTER(Foglio5!$B$2:$B$90,Foglio5!$A$2:$A$90=G135))"),"CER DEL SARCA")</f>
        <v>CER DEL SARCA</v>
      </c>
      <c r="J135" s="27"/>
      <c r="K135" s="27"/>
      <c r="L135" s="27"/>
      <c r="M135" s="27"/>
      <c r="N135" s="27"/>
      <c r="O135" s="27"/>
      <c r="P135" s="27"/>
    </row>
    <row r="136">
      <c r="A136" s="26" t="s">
        <v>249</v>
      </c>
      <c r="B136" s="19">
        <v>38065.0</v>
      </c>
      <c r="C136" s="26" t="s">
        <v>249</v>
      </c>
      <c r="D136" s="28">
        <v>0.26</v>
      </c>
      <c r="E136" s="26" t="s">
        <v>133</v>
      </c>
      <c r="F136" s="27" t="str">
        <f>VLOOKUP(E136,Foglio4!$A$2:$B$33,2,FALSE())</f>
        <v>AC221E00005</v>
      </c>
      <c r="G136" s="27" t="str">
        <f t="shared" si="1"/>
        <v>AC221E00005*</v>
      </c>
      <c r="H136" s="27" t="str">
        <f>IFERROR(__xludf.DUMMYFUNCTION("+IFERROR(TEXTJOIN(char(10),TRUE(),FILTER(Foglio5!$B$2:$B$90,Foglio5!$A$2:$A$90=F136)),"""")"),"EYCO SOCIETÀ COOPERATIVA")</f>
        <v>EYCO SOCIETÀ COOPERATIVA</v>
      </c>
      <c r="I136" s="27" t="str">
        <f>IFERROR(__xludf.DUMMYFUNCTION("TEXTJOIN(char(10),TRUE(),FILTER(Foglio5!$B$2:$B$90,Foglio5!$A$2:$A$90=G136))"),"CER DEL SARCA")</f>
        <v>CER DEL SARCA</v>
      </c>
      <c r="J136" s="27"/>
      <c r="K136" s="27"/>
      <c r="L136" s="27"/>
      <c r="M136" s="27"/>
      <c r="N136" s="27"/>
      <c r="O136" s="27"/>
      <c r="P136" s="27"/>
    </row>
    <row r="137">
      <c r="A137" s="26" t="s">
        <v>249</v>
      </c>
      <c r="B137" s="19">
        <v>38065.0</v>
      </c>
      <c r="C137" s="26" t="s">
        <v>249</v>
      </c>
      <c r="D137" s="28">
        <v>0.71</v>
      </c>
      <c r="E137" s="26" t="s">
        <v>224</v>
      </c>
      <c r="F137" s="27" t="str">
        <f>VLOOKUP(E137,Foglio4!$A$2:$B$33,2,FALSE())</f>
        <v>AC221E00012</v>
      </c>
      <c r="G137" s="27" t="str">
        <f t="shared" si="1"/>
        <v>AC221E00012*</v>
      </c>
      <c r="H137" s="27" t="str">
        <f>IFERROR(__xludf.DUMMYFUNCTION("+IFERROR(TEXTJOIN(char(10),TRUE(),FILTER(Foglio5!$B$2:$B$90,Foglio5!$A$2:$A$90=F137)),"""")"),"")</f>
        <v/>
      </c>
      <c r="I137" s="27" t="str">
        <f>IFERROR(__xludf.DUMMYFUNCTION("TEXTJOIN(char(10),TRUE(),FILTER(Foglio5!$B$2:$B$90,Foglio5!$A$2:$A$90=G137))"),"")</f>
        <v/>
      </c>
      <c r="J137" s="27"/>
      <c r="K137" s="27"/>
      <c r="L137" s="27"/>
      <c r="M137" s="27"/>
      <c r="N137" s="27"/>
      <c r="O137" s="27"/>
      <c r="P137" s="27"/>
    </row>
    <row r="138">
      <c r="A138" s="26" t="s">
        <v>249</v>
      </c>
      <c r="B138" s="19">
        <v>38065.0</v>
      </c>
      <c r="C138" s="26" t="s">
        <v>249</v>
      </c>
      <c r="D138" s="28">
        <v>0.03</v>
      </c>
      <c r="E138" s="26" t="s">
        <v>109</v>
      </c>
      <c r="F138" s="27" t="str">
        <f>VLOOKUP(E138,Foglio4!$A$2:$B$33,2,FALSE())</f>
        <v>AC221E00013</v>
      </c>
      <c r="G138" s="27" t="str">
        <f t="shared" si="1"/>
        <v>AC221E00013*</v>
      </c>
      <c r="H138" s="27" t="str">
        <f>IFERROR(__xludf.DUMMYFUNCTION("+IFERROR(TEXTJOIN(char(10),TRUE(),FILTER(Foglio5!$B$2:$B$90,Foglio5!$A$2:$A$90=F138)),"""")"),"")</f>
        <v/>
      </c>
      <c r="I138" s="27" t="str">
        <f>IFERROR(__xludf.DUMMYFUNCTION("TEXTJOIN(char(10),TRUE(),FILTER(Foglio5!$B$2:$B$90,Foglio5!$A$2:$A$90=G138))"),"")</f>
        <v/>
      </c>
      <c r="J138" s="27"/>
      <c r="K138" s="27"/>
      <c r="L138" s="27"/>
      <c r="M138" s="27"/>
      <c r="N138" s="27"/>
      <c r="O138" s="27"/>
      <c r="P138" s="27"/>
    </row>
    <row r="139">
      <c r="A139" s="26" t="s">
        <v>250</v>
      </c>
      <c r="B139" s="19">
        <v>38069.0</v>
      </c>
      <c r="C139" s="26" t="s">
        <v>251</v>
      </c>
      <c r="D139" s="28">
        <v>1.0</v>
      </c>
      <c r="E139" s="26" t="s">
        <v>133</v>
      </c>
      <c r="F139" s="27" t="str">
        <f>VLOOKUP(E139,Foglio4!$A$2:$B$33,2,FALSE())</f>
        <v>AC221E00005</v>
      </c>
      <c r="G139" s="27" t="str">
        <f t="shared" si="1"/>
        <v>AC221E00005*</v>
      </c>
      <c r="H139" s="27" t="str">
        <f>IFERROR(__xludf.DUMMYFUNCTION("+IFERROR(TEXTJOIN(char(10),TRUE(),FILTER(Foglio5!$B$2:$B$90,Foglio5!$A$2:$A$90=F139)),"""")"),"EYCO SOCIETÀ COOPERATIVA")</f>
        <v>EYCO SOCIETÀ COOPERATIVA</v>
      </c>
      <c r="I139" s="27" t="str">
        <f>IFERROR(__xludf.DUMMYFUNCTION("TEXTJOIN(char(10),TRUE(),FILTER(Foglio5!$B$2:$B$90,Foglio5!$A$2:$A$90=G139))"),"CER DEL SARCA")</f>
        <v>CER DEL SARCA</v>
      </c>
      <c r="J139" s="27"/>
      <c r="K139" s="27"/>
      <c r="L139" s="27"/>
      <c r="M139" s="27"/>
      <c r="N139" s="27"/>
      <c r="O139" s="27"/>
      <c r="P139" s="27"/>
    </row>
    <row r="140">
      <c r="A140" s="26" t="s">
        <v>252</v>
      </c>
      <c r="B140" s="19">
        <v>38060.0</v>
      </c>
      <c r="C140" s="26" t="s">
        <v>252</v>
      </c>
      <c r="D140" s="28">
        <v>0.07</v>
      </c>
      <c r="E140" s="26" t="s">
        <v>224</v>
      </c>
      <c r="F140" s="27" t="str">
        <f>VLOOKUP(E140,Foglio4!$A$2:$B$33,2,FALSE())</f>
        <v>AC221E00012</v>
      </c>
      <c r="G140" s="27" t="str">
        <f t="shared" si="1"/>
        <v>AC221E00012*</v>
      </c>
      <c r="H140" s="27" t="str">
        <f>IFERROR(__xludf.DUMMYFUNCTION("+IFERROR(TEXTJOIN(char(10),TRUE(),FILTER(Foglio5!$B$2:$B$90,Foglio5!$A$2:$A$90=F140)),"""")"),"")</f>
        <v/>
      </c>
      <c r="I140" s="27" t="str">
        <f>IFERROR(__xludf.DUMMYFUNCTION("TEXTJOIN(char(10),TRUE(),FILTER(Foglio5!$B$2:$B$90,Foglio5!$A$2:$A$90=G140))"),"")</f>
        <v/>
      </c>
      <c r="J140" s="27"/>
      <c r="K140" s="27"/>
      <c r="L140" s="27"/>
      <c r="M140" s="27"/>
      <c r="N140" s="27"/>
      <c r="O140" s="27"/>
      <c r="P140" s="27"/>
    </row>
    <row r="141">
      <c r="A141" s="26" t="s">
        <v>252</v>
      </c>
      <c r="B141" s="19">
        <v>38060.0</v>
      </c>
      <c r="C141" s="26" t="s">
        <v>252</v>
      </c>
      <c r="D141" s="28">
        <v>0.93</v>
      </c>
      <c r="E141" s="26" t="s">
        <v>141</v>
      </c>
      <c r="F141" s="27" t="str">
        <f>VLOOKUP(E141,Foglio4!$A$2:$B$33,2,FALSE())</f>
        <v>AC221E00014</v>
      </c>
      <c r="G141" s="27" t="str">
        <f t="shared" si="1"/>
        <v>AC221E00014*</v>
      </c>
      <c r="H141" s="27" t="str">
        <f>IFERROR(__xludf.DUMMYFUNCTION("+IFERROR(TEXTJOIN(char(10),TRUE(),FILTER(Foglio5!$B$2:$B$90,Foglio5!$A$2:$A$90=F141)),"""")"),"EYCO SOCIETÀ COOPERATIVA
GREENLAND")</f>
        <v>EYCO SOCIETÀ COOPERATIVA
GREENLAND</v>
      </c>
      <c r="I141" s="27" t="str">
        <f>IFERROR(__xludf.DUMMYFUNCTION("TEXTJOIN(char(10),TRUE(),FILTER(Foglio5!$B$2:$B$90,Foglio5!$A$2:$A$90=G141))"),"CER SOLIDALE TRENTINA
CER VALLAGARINA")</f>
        <v>CER SOLIDALE TRENTINA
CER VALLAGARINA</v>
      </c>
      <c r="J141" s="27"/>
      <c r="K141" s="27"/>
      <c r="L141" s="27"/>
      <c r="M141" s="27"/>
      <c r="N141" s="27"/>
      <c r="O141" s="27"/>
      <c r="P141" s="27"/>
    </row>
    <row r="142">
      <c r="A142" s="26" t="s">
        <v>253</v>
      </c>
      <c r="B142" s="19">
        <v>38060.0</v>
      </c>
      <c r="C142" s="26" t="s">
        <v>253</v>
      </c>
      <c r="D142" s="28">
        <v>1.0</v>
      </c>
      <c r="E142" s="26" t="s">
        <v>141</v>
      </c>
      <c r="F142" s="27" t="str">
        <f>VLOOKUP(E142,Foglio4!$A$2:$B$33,2,FALSE())</f>
        <v>AC221E00014</v>
      </c>
      <c r="G142" s="27" t="str">
        <f t="shared" si="1"/>
        <v>AC221E00014*</v>
      </c>
      <c r="H142" s="27" t="str">
        <f>IFERROR(__xludf.DUMMYFUNCTION("+IFERROR(TEXTJOIN(char(10),TRUE(),FILTER(Foglio5!$B$2:$B$90,Foglio5!$A$2:$A$90=F142)),"""")"),"EYCO SOCIETÀ COOPERATIVA
GREENLAND")</f>
        <v>EYCO SOCIETÀ COOPERATIVA
GREENLAND</v>
      </c>
      <c r="I142" s="27" t="str">
        <f>IFERROR(__xludf.DUMMYFUNCTION("TEXTJOIN(char(10),TRUE(),FILTER(Foglio5!$B$2:$B$90,Foglio5!$A$2:$A$90=G142))"),"CER SOLIDALE TRENTINA
CER VALLAGARINA")</f>
        <v>CER SOLIDALE TRENTINA
CER VALLAGARINA</v>
      </c>
      <c r="J142" s="27"/>
      <c r="K142" s="27"/>
      <c r="L142" s="27"/>
      <c r="M142" s="27"/>
      <c r="N142" s="27"/>
      <c r="O142" s="27"/>
      <c r="P142" s="27"/>
    </row>
    <row r="143">
      <c r="A143" s="26" t="s">
        <v>254</v>
      </c>
      <c r="B143" s="19">
        <v>38050.0</v>
      </c>
      <c r="C143" s="26" t="s">
        <v>254</v>
      </c>
      <c r="D143" s="28">
        <v>0.64</v>
      </c>
      <c r="E143" s="26" t="s">
        <v>159</v>
      </c>
      <c r="F143" s="27" t="str">
        <f>VLOOKUP(E143,Foglio4!$A$2:$B$33,2,FALSE())</f>
        <v>AC221E00023</v>
      </c>
      <c r="G143" s="27" t="str">
        <f t="shared" si="1"/>
        <v>AC221E00023*</v>
      </c>
      <c r="H143" s="27" t="str">
        <f>IFERROR(__xludf.DUMMYFUNCTION("+IFERROR(TEXTJOIN(char(10),TRUE(),FILTER(Foglio5!$B$2:$B$90,Foglio5!$A$2:$A$90=F143)),"""")"),"CER.TO - CER TRENTINO ORIENTALE
EYCO SOCIETÀ COOPERATIVA")</f>
        <v>CER.TO - CER TRENTINO ORIENTALE
EYCO SOCIETÀ COOPERATIVA</v>
      </c>
      <c r="I143" s="27" t="str">
        <f>IFERROR(__xludf.DUMMYFUNCTION("TEXTJOIN(char(10),TRUE(),FILTER(Foglio5!$B$2:$B$90,Foglio5!$A$2:$A$90=G143))"),"")</f>
        <v/>
      </c>
      <c r="J143" s="27"/>
      <c r="K143" s="27"/>
      <c r="L143" s="27"/>
      <c r="M143" s="27"/>
      <c r="N143" s="27"/>
      <c r="O143" s="27"/>
      <c r="P143" s="27"/>
    </row>
    <row r="144">
      <c r="A144" s="26" t="s">
        <v>254</v>
      </c>
      <c r="B144" s="19">
        <v>38050.0</v>
      </c>
      <c r="C144" s="26" t="s">
        <v>254</v>
      </c>
      <c r="D144" s="28">
        <v>0.36</v>
      </c>
      <c r="E144" s="26" t="s">
        <v>123</v>
      </c>
      <c r="F144" s="27" t="str">
        <f>VLOOKUP(E144,Foglio4!$A$2:$B$33,2,FALSE())</f>
        <v>AC221E00020</v>
      </c>
      <c r="G144" s="27" t="str">
        <f t="shared" si="1"/>
        <v>AC221E00020*</v>
      </c>
      <c r="H144" s="27" t="str">
        <f>IFERROR(__xludf.DUMMYFUNCTION("+IFERROR(TEXTJOIN(char(10),TRUE(),FILTER(Foglio5!$B$2:$B$90,Foglio5!$A$2:$A$90=F144)),"""")"),"GREENLAND")</f>
        <v>GREENLAND</v>
      </c>
      <c r="I144" s="27" t="str">
        <f>IFERROR(__xludf.DUMMYFUNCTION("TEXTJOIN(char(10),TRUE(),FILTER(Foglio5!$B$2:$B$90,Foglio5!$A$2:$A$90=G144))"),"CER TENNA")</f>
        <v>CER TENNA</v>
      </c>
      <c r="J144" s="27"/>
      <c r="K144" s="27"/>
      <c r="L144" s="27"/>
      <c r="M144" s="27"/>
      <c r="N144" s="27"/>
      <c r="O144" s="27"/>
      <c r="P144" s="27"/>
    </row>
    <row r="145">
      <c r="A145" s="26" t="s">
        <v>255</v>
      </c>
      <c r="B145" s="19">
        <v>38028.0</v>
      </c>
      <c r="C145" s="26" t="s">
        <v>256</v>
      </c>
      <c r="D145" s="28">
        <v>1.0</v>
      </c>
      <c r="E145" s="26" t="s">
        <v>129</v>
      </c>
      <c r="F145" s="27" t="str">
        <f>VLOOKUP(E145,Foglio4!$A$2:$B$33,2,FALSE())</f>
        <v>AC221E00010</v>
      </c>
      <c r="G145" s="27" t="str">
        <f t="shared" si="1"/>
        <v>AC221E00010*</v>
      </c>
      <c r="H145" s="27" t="str">
        <f>IFERROR(__xludf.DUMMYFUNCTION("+IFERROR(TEXTJOIN(char(10),TRUE(),FILTER(Foglio5!$B$2:$B$90,Foglio5!$A$2:$A$90=F145)),"""")"),"EYCO SOCIETÀ COOPERATIVA
NOS ENERGIA")</f>
        <v>EYCO SOCIETÀ COOPERATIVA
NOS ENERGIA</v>
      </c>
      <c r="I145" s="27" t="str">
        <f>IFERROR(__xludf.DUMMYFUNCTION("TEXTJOIN(char(10),TRUE(),FILTER(Foglio5!$B$2:$B$90,Foglio5!$A$2:$A$90=G145))"),"")</f>
        <v/>
      </c>
      <c r="J145" s="27"/>
      <c r="K145" s="27"/>
      <c r="L145" s="27"/>
      <c r="M145" s="27"/>
      <c r="N145" s="27"/>
      <c r="O145" s="27"/>
      <c r="P145" s="27"/>
    </row>
    <row r="146">
      <c r="A146" s="26" t="s">
        <v>255</v>
      </c>
      <c r="B146" s="19">
        <v>38028.0</v>
      </c>
      <c r="C146" s="26" t="s">
        <v>257</v>
      </c>
      <c r="D146" s="28">
        <v>1.0</v>
      </c>
      <c r="E146" s="26" t="s">
        <v>129</v>
      </c>
      <c r="F146" s="27" t="str">
        <f>VLOOKUP(E146,Foglio4!$A$2:$B$33,2,FALSE())</f>
        <v>AC221E00010</v>
      </c>
      <c r="G146" s="27" t="str">
        <f t="shared" si="1"/>
        <v>AC221E00010*</v>
      </c>
      <c r="H146" s="27" t="str">
        <f>IFERROR(__xludf.DUMMYFUNCTION("+IFERROR(TEXTJOIN(char(10),TRUE(),FILTER(Foglio5!$B$2:$B$90,Foglio5!$A$2:$A$90=F146)),"""")"),"EYCO SOCIETÀ COOPERATIVA
NOS ENERGIA")</f>
        <v>EYCO SOCIETÀ COOPERATIVA
NOS ENERGIA</v>
      </c>
      <c r="I146" s="27" t="str">
        <f>IFERROR(__xludf.DUMMYFUNCTION("TEXTJOIN(char(10),TRUE(),FILTER(Foglio5!$B$2:$B$90,Foglio5!$A$2:$A$90=G146))"),"")</f>
        <v/>
      </c>
      <c r="J146" s="27"/>
      <c r="K146" s="27"/>
      <c r="L146" s="27"/>
      <c r="M146" s="27"/>
      <c r="N146" s="27"/>
      <c r="O146" s="27"/>
      <c r="P146" s="27"/>
    </row>
    <row r="147">
      <c r="A147" s="26" t="s">
        <v>255</v>
      </c>
      <c r="B147" s="19">
        <v>38028.0</v>
      </c>
      <c r="C147" s="26" t="s">
        <v>258</v>
      </c>
      <c r="D147" s="28">
        <v>1.0</v>
      </c>
      <c r="E147" s="26" t="s">
        <v>129</v>
      </c>
      <c r="F147" s="27" t="str">
        <f>VLOOKUP(E147,Foglio4!$A$2:$B$33,2,FALSE())</f>
        <v>AC221E00010</v>
      </c>
      <c r="G147" s="27" t="str">
        <f t="shared" si="1"/>
        <v>AC221E00010*</v>
      </c>
      <c r="H147" s="27" t="str">
        <f>IFERROR(__xludf.DUMMYFUNCTION("+IFERROR(TEXTJOIN(char(10),TRUE(),FILTER(Foglio5!$B$2:$B$90,Foglio5!$A$2:$A$90=F147)),"""")"),"EYCO SOCIETÀ COOPERATIVA
NOS ENERGIA")</f>
        <v>EYCO SOCIETÀ COOPERATIVA
NOS ENERGIA</v>
      </c>
      <c r="I147" s="27" t="str">
        <f>IFERROR(__xludf.DUMMYFUNCTION("TEXTJOIN(char(10),TRUE(),FILTER(Foglio5!$B$2:$B$90,Foglio5!$A$2:$A$90=G147))"),"")</f>
        <v/>
      </c>
      <c r="J147" s="27"/>
      <c r="K147" s="27"/>
      <c r="L147" s="27"/>
      <c r="M147" s="27"/>
      <c r="N147" s="27"/>
      <c r="O147" s="27"/>
      <c r="P147" s="27"/>
    </row>
    <row r="148">
      <c r="A148" s="26" t="s">
        <v>255</v>
      </c>
      <c r="B148" s="19">
        <v>38028.0</v>
      </c>
      <c r="C148" s="26" t="s">
        <v>259</v>
      </c>
      <c r="D148" s="28">
        <v>0.31</v>
      </c>
      <c r="E148" s="26" t="s">
        <v>162</v>
      </c>
      <c r="F148" s="27" t="str">
        <f>VLOOKUP(E148,Foglio4!$A$2:$B$33,2,FALSE())</f>
        <v>AC221E00006</v>
      </c>
      <c r="G148" s="27" t="str">
        <f t="shared" si="1"/>
        <v>AC221E00006*</v>
      </c>
      <c r="H148" s="27" t="str">
        <f>IFERROR(__xludf.DUMMYFUNCTION("+IFERROR(TEXTJOIN(char(10),TRUE(),FILTER(Foglio5!$B$2:$B$90,Foglio5!$A$2:$A$90=F148)),"""")"),"")</f>
        <v/>
      </c>
      <c r="I148" s="27" t="str">
        <f>IFERROR(__xludf.DUMMYFUNCTION("TEXTJOIN(char(10),TRUE(),FILTER(Foglio5!$B$2:$B$90,Foglio5!$A$2:$A$90=G148))"),"")</f>
        <v/>
      </c>
      <c r="J148" s="27"/>
      <c r="K148" s="27"/>
      <c r="L148" s="27"/>
      <c r="M148" s="27"/>
      <c r="N148" s="27"/>
      <c r="O148" s="27"/>
      <c r="P148" s="27"/>
    </row>
    <row r="149">
      <c r="A149" s="26" t="s">
        <v>255</v>
      </c>
      <c r="B149" s="19">
        <v>38028.0</v>
      </c>
      <c r="C149" s="26" t="s">
        <v>259</v>
      </c>
      <c r="D149" s="28">
        <v>0.69</v>
      </c>
      <c r="E149" s="26" t="s">
        <v>129</v>
      </c>
      <c r="F149" s="27" t="str">
        <f>VLOOKUP(E149,Foglio4!$A$2:$B$33,2,FALSE())</f>
        <v>AC221E00010</v>
      </c>
      <c r="G149" s="27" t="str">
        <f t="shared" si="1"/>
        <v>AC221E00010*</v>
      </c>
      <c r="H149" s="27" t="str">
        <f>IFERROR(__xludf.DUMMYFUNCTION("+IFERROR(TEXTJOIN(char(10),TRUE(),FILTER(Foglio5!$B$2:$B$90,Foglio5!$A$2:$A$90=F149)),"""")"),"EYCO SOCIETÀ COOPERATIVA
NOS ENERGIA")</f>
        <v>EYCO SOCIETÀ COOPERATIVA
NOS ENERGIA</v>
      </c>
      <c r="I149" s="27" t="str">
        <f>IFERROR(__xludf.DUMMYFUNCTION("TEXTJOIN(char(10),TRUE(),FILTER(Foglio5!$B$2:$B$90,Foglio5!$A$2:$A$90=G149))"),"")</f>
        <v/>
      </c>
      <c r="J149" s="27"/>
      <c r="K149" s="27"/>
      <c r="L149" s="27"/>
      <c r="M149" s="27"/>
      <c r="N149" s="27"/>
      <c r="O149" s="27"/>
      <c r="P149" s="27"/>
    </row>
    <row r="150">
      <c r="A150" s="26" t="s">
        <v>255</v>
      </c>
      <c r="B150" s="19">
        <v>38028.0</v>
      </c>
      <c r="C150" s="26" t="s">
        <v>260</v>
      </c>
      <c r="D150" s="28">
        <v>1.0</v>
      </c>
      <c r="E150" s="26" t="s">
        <v>129</v>
      </c>
      <c r="F150" s="27" t="str">
        <f>VLOOKUP(E150,Foglio4!$A$2:$B$33,2,FALSE())</f>
        <v>AC221E00010</v>
      </c>
      <c r="G150" s="27" t="str">
        <f t="shared" si="1"/>
        <v>AC221E00010*</v>
      </c>
      <c r="H150" s="27" t="str">
        <f>IFERROR(__xludf.DUMMYFUNCTION("+IFERROR(TEXTJOIN(char(10),TRUE(),FILTER(Foglio5!$B$2:$B$90,Foglio5!$A$2:$A$90=F150)),"""")"),"EYCO SOCIETÀ COOPERATIVA
NOS ENERGIA")</f>
        <v>EYCO SOCIETÀ COOPERATIVA
NOS ENERGIA</v>
      </c>
      <c r="I150" s="27" t="str">
        <f>IFERROR(__xludf.DUMMYFUNCTION("TEXTJOIN(char(10),TRUE(),FILTER(Foglio5!$B$2:$B$90,Foglio5!$A$2:$A$90=G150))"),"")</f>
        <v/>
      </c>
      <c r="J150" s="27"/>
      <c r="K150" s="27"/>
      <c r="L150" s="27"/>
      <c r="M150" s="27"/>
      <c r="N150" s="27"/>
      <c r="O150" s="27"/>
      <c r="P150" s="27"/>
    </row>
    <row r="151">
      <c r="A151" s="26" t="s">
        <v>261</v>
      </c>
      <c r="B151" s="19">
        <v>38050.0</v>
      </c>
      <c r="C151" s="26" t="s">
        <v>261</v>
      </c>
      <c r="D151" s="28">
        <v>1.0</v>
      </c>
      <c r="E151" s="26" t="s">
        <v>183</v>
      </c>
      <c r="F151" s="27" t="str">
        <f>VLOOKUP(E151,Foglio4!$A$2:$B$33,2,FALSE())</f>
        <v>AC221E00027</v>
      </c>
      <c r="G151" s="27" t="str">
        <f t="shared" si="1"/>
        <v>AC221E00027*</v>
      </c>
      <c r="H151" s="27" t="str">
        <f>IFERROR(__xludf.DUMMYFUNCTION("+IFERROR(TEXTJOIN(char(10),TRUE(),FILTER(Foglio5!$B$2:$B$90,Foglio5!$A$2:$A$90=F151)),"""")"),"CER.TO - CER TRENTINO ORIENTALE")</f>
        <v>CER.TO - CER TRENTINO ORIENTALE</v>
      </c>
      <c r="I151" s="27" t="str">
        <f>IFERROR(__xludf.DUMMYFUNCTION("TEXTJOIN(char(10),TRUE(),FILTER(Foglio5!$B$2:$B$90,Foglio5!$A$2:$A$90=G151))"),"")</f>
        <v/>
      </c>
      <c r="J151" s="27"/>
      <c r="K151" s="27"/>
      <c r="L151" s="27"/>
      <c r="M151" s="27"/>
      <c r="N151" s="27"/>
      <c r="O151" s="27"/>
      <c r="P151" s="27"/>
    </row>
    <row r="152">
      <c r="A152" s="26" t="s">
        <v>246</v>
      </c>
      <c r="B152" s="19">
        <v>38026.0</v>
      </c>
      <c r="C152" s="26" t="s">
        <v>246</v>
      </c>
      <c r="D152" s="28">
        <v>1.0</v>
      </c>
      <c r="E152" s="26" t="s">
        <v>246</v>
      </c>
      <c r="F152" s="27" t="str">
        <f>VLOOKUP(E152,Foglio4!$A$2:$B$33,2,FALSE())</f>
        <v>AC221E00004</v>
      </c>
      <c r="G152" s="27" t="str">
        <f t="shared" si="1"/>
        <v>AC221E00004*</v>
      </c>
      <c r="H152" s="27" t="str">
        <f>IFERROR(__xludf.DUMMYFUNCTION("+IFERROR(TEXTJOIN(char(10),TRUE(),FILTER(Foglio5!$B$2:$B$90,Foglio5!$A$2:$A$90=F152)),"""")"),"EYCO SOCIETÀ COOPERATIVA")</f>
        <v>EYCO SOCIETÀ COOPERATIVA</v>
      </c>
      <c r="I152" s="27" t="str">
        <f>IFERROR(__xludf.DUMMYFUNCTION("TEXTJOIN(char(10),TRUE(),FILTER(Foglio5!$B$2:$B$90,Foglio5!$A$2:$A$90=G152))"),"")</f>
        <v/>
      </c>
      <c r="J152" s="27"/>
      <c r="K152" s="27"/>
      <c r="L152" s="27"/>
      <c r="M152" s="27"/>
      <c r="N152" s="27"/>
      <c r="O152" s="27"/>
      <c r="P152" s="27"/>
    </row>
    <row r="153">
      <c r="A153" s="26" t="s">
        <v>262</v>
      </c>
      <c r="B153" s="19">
        <v>38050.0</v>
      </c>
      <c r="C153" s="26" t="s">
        <v>263</v>
      </c>
      <c r="D153" s="28">
        <v>1.0</v>
      </c>
      <c r="E153" s="26" t="s">
        <v>137</v>
      </c>
      <c r="F153" s="27" t="str">
        <f>VLOOKUP(E153,Foglio4!$A$2:$B$33,2,FALSE())</f>
        <v>AC221E00021</v>
      </c>
      <c r="G153" s="27" t="str">
        <f t="shared" si="1"/>
        <v>AC221E00021*</v>
      </c>
      <c r="H153" s="27" t="str">
        <f>IFERROR(__xludf.DUMMYFUNCTION("+IFERROR(TEXTJOIN(char(10),TRUE(),FILTER(Foglio5!$B$2:$B$90,Foglio5!$A$2:$A$90=F153)),"""")"),"EYCO SOCIETÀ COOPERATIVA")</f>
        <v>EYCO SOCIETÀ COOPERATIVA</v>
      </c>
      <c r="I153" s="27" t="str">
        <f>IFERROR(__xludf.DUMMYFUNCTION("TEXTJOIN(char(10),TRUE(),FILTER(Foglio5!$B$2:$B$90,Foglio5!$A$2:$A$90=G153))"),"CIVE C'è
COM.EN.PINE'")</f>
        <v>CIVE C'è
COM.EN.PINE'</v>
      </c>
      <c r="J153" s="27"/>
      <c r="K153" s="27"/>
      <c r="L153" s="27"/>
      <c r="M153" s="27"/>
      <c r="N153" s="27"/>
      <c r="O153" s="27"/>
      <c r="P153" s="27"/>
    </row>
    <row r="154">
      <c r="A154" s="26" t="s">
        <v>264</v>
      </c>
      <c r="B154" s="19">
        <v>38030.0</v>
      </c>
      <c r="C154" s="26" t="s">
        <v>264</v>
      </c>
      <c r="D154" s="28">
        <v>0.6</v>
      </c>
      <c r="E154" s="26" t="s">
        <v>265</v>
      </c>
      <c r="F154" s="27" t="str">
        <f>VLOOKUP(E154,Foglio4!$A$2:$B$33,2,FALSE())</f>
        <v>AC221E00025</v>
      </c>
      <c r="G154" s="27" t="str">
        <f t="shared" si="1"/>
        <v>AC221E00025*</v>
      </c>
      <c r="H154" s="27" t="str">
        <f>IFERROR(__xludf.DUMMYFUNCTION("+IFERROR(TEXTJOIN(char(10),TRUE(),FILTER(Foglio5!$B$2:$B$90,Foglio5!$A$2:$A$90=F154)),"""")"),"")</f>
        <v/>
      </c>
      <c r="I154" s="27" t="str">
        <f>IFERROR(__xludf.DUMMYFUNCTION("TEXTJOIN(char(10),TRUE(),FILTER(Foglio5!$B$2:$B$90,Foglio5!$A$2:$A$90=G154))"),"CER FIEMME")</f>
        <v>CER FIEMME</v>
      </c>
      <c r="J154" s="27"/>
      <c r="K154" s="27"/>
      <c r="L154" s="27"/>
      <c r="M154" s="27"/>
      <c r="N154" s="27"/>
      <c r="O154" s="27"/>
      <c r="P154" s="27"/>
    </row>
    <row r="155">
      <c r="A155" s="26" t="s">
        <v>264</v>
      </c>
      <c r="B155" s="19">
        <v>38030.0</v>
      </c>
      <c r="C155" s="26" t="s">
        <v>264</v>
      </c>
      <c r="D155" s="28">
        <v>0.4</v>
      </c>
      <c r="E155" s="26" t="s">
        <v>118</v>
      </c>
      <c r="F155" s="27" t="str">
        <f>VLOOKUP(E155,Foglio4!$A$2:$B$33,2,FALSE())</f>
        <v>AC221E00022</v>
      </c>
      <c r="G155" s="27" t="str">
        <f t="shared" si="1"/>
        <v>AC221E00022*</v>
      </c>
      <c r="H155" s="27" t="str">
        <f>IFERROR(__xludf.DUMMYFUNCTION("+IFERROR(TEXTJOIN(char(10),TRUE(),FILTER(Foglio5!$B$2:$B$90,Foglio5!$A$2:$A$90=F155)),"""")"),"EYCO SOCIETÀ COOPERATIVA")</f>
        <v>EYCO SOCIETÀ COOPERATIVA</v>
      </c>
      <c r="I155" s="27" t="str">
        <f>IFERROR(__xludf.DUMMYFUNCTION("TEXTJOIN(char(10),TRUE(),FILTER(Foglio5!$B$2:$B$90,Foglio5!$A$2:$A$90=G155))"),"CER CEMBRA
CER FIEMME")</f>
        <v>CER CEMBRA
CER FIEMME</v>
      </c>
      <c r="J155" s="27"/>
      <c r="K155" s="27"/>
      <c r="L155" s="27"/>
      <c r="M155" s="27"/>
      <c r="N155" s="27"/>
      <c r="O155" s="27"/>
      <c r="P155" s="27"/>
    </row>
    <row r="156">
      <c r="A156" s="26" t="s">
        <v>266</v>
      </c>
      <c r="B156" s="19">
        <v>38024.0</v>
      </c>
      <c r="C156" s="26" t="s">
        <v>266</v>
      </c>
      <c r="D156" s="28">
        <v>1.0</v>
      </c>
      <c r="E156" s="26" t="s">
        <v>246</v>
      </c>
      <c r="F156" s="27" t="str">
        <f>VLOOKUP(E156,Foglio4!$A$2:$B$33,2,FALSE())</f>
        <v>AC221E00004</v>
      </c>
      <c r="G156" s="27" t="str">
        <f t="shared" si="1"/>
        <v>AC221E00004*</v>
      </c>
      <c r="H156" s="27" t="str">
        <f>IFERROR(__xludf.DUMMYFUNCTION("+IFERROR(TEXTJOIN(char(10),TRUE(),FILTER(Foglio5!$B$2:$B$90,Foglio5!$A$2:$A$90=F156)),"""")"),"EYCO SOCIETÀ COOPERATIVA")</f>
        <v>EYCO SOCIETÀ COOPERATIVA</v>
      </c>
      <c r="I156" s="27" t="str">
        <f>IFERROR(__xludf.DUMMYFUNCTION("TEXTJOIN(char(10),TRUE(),FILTER(Foglio5!$B$2:$B$90,Foglio5!$A$2:$A$90=G156))"),"")</f>
        <v/>
      </c>
      <c r="J156" s="27"/>
      <c r="K156" s="27"/>
      <c r="L156" s="27"/>
      <c r="M156" s="27"/>
      <c r="N156" s="27"/>
      <c r="O156" s="27"/>
      <c r="P156" s="27"/>
    </row>
    <row r="157">
      <c r="A157" s="26" t="s">
        <v>267</v>
      </c>
      <c r="B157" s="19">
        <v>38020.0</v>
      </c>
      <c r="C157" s="26" t="s">
        <v>267</v>
      </c>
      <c r="D157" s="28">
        <v>1.0</v>
      </c>
      <c r="E157" s="26" t="s">
        <v>246</v>
      </c>
      <c r="F157" s="27" t="str">
        <f>VLOOKUP(E157,Foglio4!$A$2:$B$33,2,FALSE())</f>
        <v>AC221E00004</v>
      </c>
      <c r="G157" s="27" t="str">
        <f t="shared" si="1"/>
        <v>AC221E00004*</v>
      </c>
      <c r="H157" s="27" t="str">
        <f>IFERROR(__xludf.DUMMYFUNCTION("+IFERROR(TEXTJOIN(char(10),TRUE(),FILTER(Foglio5!$B$2:$B$90,Foglio5!$A$2:$A$90=F157)),"""")"),"EYCO SOCIETÀ COOPERATIVA")</f>
        <v>EYCO SOCIETÀ COOPERATIVA</v>
      </c>
      <c r="I157" s="27" t="str">
        <f>IFERROR(__xludf.DUMMYFUNCTION("TEXTJOIN(char(10),TRUE(),FILTER(Foglio5!$B$2:$B$90,Foglio5!$A$2:$A$90=G157))"),"")</f>
        <v/>
      </c>
      <c r="J157" s="27"/>
      <c r="K157" s="27"/>
      <c r="L157" s="27"/>
      <c r="M157" s="27"/>
      <c r="N157" s="27"/>
      <c r="O157" s="27"/>
      <c r="P157" s="27"/>
    </row>
    <row r="158">
      <c r="A158" s="26" t="s">
        <v>268</v>
      </c>
      <c r="B158" s="19">
        <v>38079.0</v>
      </c>
      <c r="C158" s="26" t="s">
        <v>268</v>
      </c>
      <c r="D158" s="28">
        <v>1.0</v>
      </c>
      <c r="E158" s="26" t="s">
        <v>157</v>
      </c>
      <c r="F158" s="27" t="str">
        <f>VLOOKUP(E158,Foglio4!$A$2:$B$33,2,FALSE())</f>
        <v>AC221E00000</v>
      </c>
      <c r="G158" s="27" t="str">
        <f t="shared" si="1"/>
        <v>AC221E00000*</v>
      </c>
      <c r="H158" s="27" t="str">
        <f>IFERROR(__xludf.DUMMYFUNCTION("+IFERROR(TEXTJOIN(char(10),TRUE(),FILTER(Foglio5!$B$2:$B$90,Foglio5!$A$2:$A$90=F158)),"""")"),"CER DEL SARCA")</f>
        <v>CER DEL SARCA</v>
      </c>
      <c r="I158" s="27" t="str">
        <f>IFERROR(__xludf.DUMMYFUNCTION("TEXTJOIN(char(10),TRUE(),FILTER(Foglio5!$B$2:$B$90,Foglio5!$A$2:$A$90=G158))"),"")</f>
        <v/>
      </c>
      <c r="J158" s="27"/>
      <c r="K158" s="27"/>
      <c r="L158" s="27"/>
      <c r="M158" s="27"/>
      <c r="N158" s="27"/>
      <c r="O158" s="27"/>
      <c r="P158" s="27"/>
    </row>
    <row r="159">
      <c r="A159" s="26" t="s">
        <v>269</v>
      </c>
      <c r="B159" s="19">
        <v>38057.0</v>
      </c>
      <c r="C159" s="26" t="s">
        <v>269</v>
      </c>
      <c r="D159" s="28">
        <v>0.7</v>
      </c>
      <c r="E159" s="26" t="s">
        <v>137</v>
      </c>
      <c r="F159" s="27" t="str">
        <f>VLOOKUP(E159,Foglio4!$A$2:$B$33,2,FALSE())</f>
        <v>AC221E00021</v>
      </c>
      <c r="G159" s="27" t="str">
        <f t="shared" si="1"/>
        <v>AC221E00021*</v>
      </c>
      <c r="H159" s="27" t="str">
        <f>IFERROR(__xludf.DUMMYFUNCTION("+IFERROR(TEXTJOIN(char(10),TRUE(),FILTER(Foglio5!$B$2:$B$90,Foglio5!$A$2:$A$90=F159)),"""")"),"EYCO SOCIETÀ COOPERATIVA")</f>
        <v>EYCO SOCIETÀ COOPERATIVA</v>
      </c>
      <c r="I159" s="27" t="str">
        <f>IFERROR(__xludf.DUMMYFUNCTION("TEXTJOIN(char(10),TRUE(),FILTER(Foglio5!$B$2:$B$90,Foglio5!$A$2:$A$90=G159))"),"CIVE C'è
COM.EN.PINE'")</f>
        <v>CIVE C'è
COM.EN.PINE'</v>
      </c>
      <c r="J159" s="27"/>
      <c r="K159" s="27"/>
      <c r="L159" s="27"/>
      <c r="M159" s="27"/>
      <c r="N159" s="27"/>
      <c r="O159" s="27"/>
      <c r="P159" s="27"/>
    </row>
    <row r="160">
      <c r="A160" s="26" t="s">
        <v>269</v>
      </c>
      <c r="B160" s="19">
        <v>38057.0</v>
      </c>
      <c r="C160" s="26" t="s">
        <v>269</v>
      </c>
      <c r="D160" s="28">
        <v>0.24</v>
      </c>
      <c r="E160" s="26" t="s">
        <v>123</v>
      </c>
      <c r="F160" s="27" t="str">
        <f>VLOOKUP(E160,Foglio4!$A$2:$B$33,2,FALSE())</f>
        <v>AC221E00020</v>
      </c>
      <c r="G160" s="27" t="str">
        <f t="shared" si="1"/>
        <v>AC221E00020*</v>
      </c>
      <c r="H160" s="27" t="str">
        <f>IFERROR(__xludf.DUMMYFUNCTION("+IFERROR(TEXTJOIN(char(10),TRUE(),FILTER(Foglio5!$B$2:$B$90,Foglio5!$A$2:$A$90=F160)),"""")"),"GREENLAND")</f>
        <v>GREENLAND</v>
      </c>
      <c r="I160" s="27" t="str">
        <f>IFERROR(__xludf.DUMMYFUNCTION("TEXTJOIN(char(10),TRUE(),FILTER(Foglio5!$B$2:$B$90,Foglio5!$A$2:$A$90=G160))"),"CER TENNA")</f>
        <v>CER TENNA</v>
      </c>
      <c r="J160" s="27"/>
      <c r="K160" s="27"/>
      <c r="L160" s="27"/>
      <c r="M160" s="27"/>
      <c r="N160" s="27"/>
      <c r="O160" s="27"/>
      <c r="P160" s="27"/>
    </row>
    <row r="161">
      <c r="A161" s="26" t="s">
        <v>269</v>
      </c>
      <c r="B161" s="19">
        <v>38057.0</v>
      </c>
      <c r="C161" s="26" t="s">
        <v>269</v>
      </c>
      <c r="D161" s="28">
        <v>0.06</v>
      </c>
      <c r="E161" s="26" t="s">
        <v>138</v>
      </c>
      <c r="F161" s="27" t="str">
        <f>VLOOKUP(E161,Foglio4!$A$2:$B$33,2,FALSE())</f>
        <v>AC221E00019</v>
      </c>
      <c r="G161" s="27" t="str">
        <f t="shared" si="1"/>
        <v>AC221E00019*</v>
      </c>
      <c r="H161" s="27" t="str">
        <f>IFERROR(__xludf.DUMMYFUNCTION("+IFERROR(TEXTJOIN(char(10),TRUE(),FILTER(Foglio5!$B$2:$B$90,Foglio5!$A$2:$A$90=F161)),"""")"),"CER CAR")</f>
        <v>CER CAR</v>
      </c>
      <c r="I161" s="27" t="str">
        <f>IFERROR(__xludf.DUMMYFUNCTION("TEXTJOIN(char(10),TRUE(),FILTER(Foglio5!$B$2:$B$90,Foglio5!$A$2:$A$90=G161))"),"KONCERT
TECER")</f>
        <v>KONCERT
TECER</v>
      </c>
      <c r="J161" s="27"/>
      <c r="K161" s="27"/>
      <c r="L161" s="27"/>
      <c r="M161" s="27"/>
      <c r="N161" s="27"/>
      <c r="O161" s="27"/>
      <c r="P161" s="27"/>
    </row>
    <row r="162">
      <c r="A162" s="26" t="s">
        <v>270</v>
      </c>
      <c r="B162" s="19">
        <v>38085.0</v>
      </c>
      <c r="C162" s="26" t="s">
        <v>271</v>
      </c>
      <c r="D162" s="28">
        <v>0.95</v>
      </c>
      <c r="E162" s="26" t="s">
        <v>148</v>
      </c>
      <c r="F162" s="27" t="str">
        <f>VLOOKUP(E162,Foglio4!$A$2:$B$33,2,FALSE())</f>
        <v>AC221E00001</v>
      </c>
      <c r="G162" s="27" t="str">
        <f t="shared" si="1"/>
        <v>AC221E00001*</v>
      </c>
      <c r="H162" s="27" t="str">
        <f>IFERROR(__xludf.DUMMYFUNCTION("+IFERROR(TEXTJOIN(char(10),TRUE(),FILTER(Foglio5!$B$2:$B$90,Foglio5!$A$2:$A$90=F162)),"""")"),"")</f>
        <v/>
      </c>
      <c r="I162" s="27" t="str">
        <f>IFERROR(__xludf.DUMMYFUNCTION("TEXTJOIN(char(10),TRUE(),FILTER(Foglio5!$B$2:$B$90,Foglio5!$A$2:$A$90=G162))"),"")</f>
        <v/>
      </c>
      <c r="J162" s="27"/>
      <c r="K162" s="27"/>
      <c r="L162" s="27"/>
      <c r="M162" s="27"/>
      <c r="N162" s="27"/>
      <c r="O162" s="27"/>
      <c r="P162" s="27"/>
    </row>
    <row r="163">
      <c r="A163" s="26" t="s">
        <v>270</v>
      </c>
      <c r="B163" s="19">
        <v>38085.0</v>
      </c>
      <c r="C163" s="26" t="s">
        <v>271</v>
      </c>
      <c r="D163" s="28">
        <v>0.05</v>
      </c>
      <c r="E163" s="26" t="s">
        <v>157</v>
      </c>
      <c r="F163" s="27" t="str">
        <f>VLOOKUP(E163,Foglio4!$A$2:$B$33,2,FALSE())</f>
        <v>AC221E00000</v>
      </c>
      <c r="G163" s="27" t="str">
        <f t="shared" si="1"/>
        <v>AC221E00000*</v>
      </c>
      <c r="H163" s="27" t="str">
        <f>IFERROR(__xludf.DUMMYFUNCTION("+IFERROR(TEXTJOIN(char(10),TRUE(),FILTER(Foglio5!$B$2:$B$90,Foglio5!$A$2:$A$90=F163)),"""")"),"CER DEL SARCA")</f>
        <v>CER DEL SARCA</v>
      </c>
      <c r="I163" s="27" t="str">
        <f>IFERROR(__xludf.DUMMYFUNCTION("TEXTJOIN(char(10),TRUE(),FILTER(Foglio5!$B$2:$B$90,Foglio5!$A$2:$A$90=G163))"),"")</f>
        <v/>
      </c>
      <c r="J163" s="27"/>
      <c r="K163" s="27"/>
      <c r="L163" s="27"/>
      <c r="M163" s="27"/>
      <c r="N163" s="27"/>
      <c r="O163" s="27"/>
      <c r="P163" s="27"/>
    </row>
    <row r="164">
      <c r="A164" s="26" t="s">
        <v>270</v>
      </c>
      <c r="B164" s="19">
        <v>38085.0</v>
      </c>
      <c r="C164" s="26" t="s">
        <v>272</v>
      </c>
      <c r="D164" s="28">
        <v>1.0</v>
      </c>
      <c r="E164" s="26" t="s">
        <v>148</v>
      </c>
      <c r="F164" s="27" t="str">
        <f>VLOOKUP(E164,Foglio4!$A$2:$B$33,2,FALSE())</f>
        <v>AC221E00001</v>
      </c>
      <c r="G164" s="27" t="str">
        <f t="shared" si="1"/>
        <v>AC221E00001*</v>
      </c>
      <c r="H164" s="27" t="str">
        <f>IFERROR(__xludf.DUMMYFUNCTION("+IFERROR(TEXTJOIN(char(10),TRUE(),FILTER(Foglio5!$B$2:$B$90,Foglio5!$A$2:$A$90=F164)),"""")"),"")</f>
        <v/>
      </c>
      <c r="I164" s="27" t="str">
        <f>IFERROR(__xludf.DUMMYFUNCTION("TEXTJOIN(char(10),TRUE(),FILTER(Foglio5!$B$2:$B$90,Foglio5!$A$2:$A$90=G164))"),"")</f>
        <v/>
      </c>
      <c r="J164" s="27"/>
      <c r="K164" s="27"/>
      <c r="L164" s="27"/>
      <c r="M164" s="27"/>
      <c r="N164" s="27"/>
      <c r="O164" s="27"/>
      <c r="P164" s="27"/>
    </row>
    <row r="165">
      <c r="A165" s="26" t="s">
        <v>273</v>
      </c>
      <c r="B165" s="19">
        <v>38050.0</v>
      </c>
      <c r="C165" s="26" t="s">
        <v>273</v>
      </c>
      <c r="D165" s="28">
        <v>0.63</v>
      </c>
      <c r="E165" s="26" t="s">
        <v>183</v>
      </c>
      <c r="F165" s="27" t="str">
        <f>VLOOKUP(E165,Foglio4!$A$2:$B$33,2,FALSE())</f>
        <v>AC221E00027</v>
      </c>
      <c r="G165" s="27" t="str">
        <f t="shared" si="1"/>
        <v>AC221E00027*</v>
      </c>
      <c r="H165" s="27" t="str">
        <f>IFERROR(__xludf.DUMMYFUNCTION("+IFERROR(TEXTJOIN(char(10),TRUE(),FILTER(Foglio5!$B$2:$B$90,Foglio5!$A$2:$A$90=F165)),"""")"),"CER.TO - CER TRENTINO ORIENTALE")</f>
        <v>CER.TO - CER TRENTINO ORIENTALE</v>
      </c>
      <c r="I165" s="27" t="str">
        <f>IFERROR(__xludf.DUMMYFUNCTION("TEXTJOIN(char(10),TRUE(),FILTER(Foglio5!$B$2:$B$90,Foglio5!$A$2:$A$90=G165))"),"")</f>
        <v/>
      </c>
      <c r="J165" s="27"/>
      <c r="K165" s="27"/>
      <c r="L165" s="27"/>
      <c r="M165" s="27"/>
      <c r="N165" s="27"/>
      <c r="O165" s="27"/>
      <c r="P165" s="27"/>
    </row>
    <row r="166">
      <c r="A166" s="26" t="s">
        <v>273</v>
      </c>
      <c r="B166" s="19">
        <v>38050.0</v>
      </c>
      <c r="C166" s="26" t="s">
        <v>273</v>
      </c>
      <c r="D166" s="28">
        <v>0.37</v>
      </c>
      <c r="E166" s="26" t="s">
        <v>143</v>
      </c>
      <c r="F166" s="27" t="str">
        <f>VLOOKUP(E166,Foglio4!$A$2:$B$33,2,FALSE())</f>
        <v>AC221E00024</v>
      </c>
      <c r="G166" s="27" t="str">
        <f t="shared" si="1"/>
        <v>AC221E00024*</v>
      </c>
      <c r="H166" s="27" t="str">
        <f>IFERROR(__xludf.DUMMYFUNCTION("+IFERROR(TEXTJOIN(char(10),TRUE(),FILTER(Foglio5!$B$2:$B$90,Foglio5!$A$2:$A$90=F166)),"""")"),"CER.TO - CER TRENTINO ORIENTALE")</f>
        <v>CER.TO - CER TRENTINO ORIENTALE</v>
      </c>
      <c r="I166" s="27" t="str">
        <f>IFERROR(__xludf.DUMMYFUNCTION("TEXTJOIN(char(10),TRUE(),FILTER(Foglio5!$B$2:$B$90,Foglio5!$A$2:$A$90=G166))"),"CERVALS")</f>
        <v>CERVALS</v>
      </c>
      <c r="J166" s="27"/>
      <c r="K166" s="27"/>
      <c r="L166" s="27"/>
      <c r="M166" s="27"/>
      <c r="N166" s="27"/>
      <c r="O166" s="27"/>
      <c r="P166" s="27"/>
    </row>
    <row r="167">
      <c r="A167" s="26" t="s">
        <v>274</v>
      </c>
      <c r="B167" s="19">
        <v>38086.0</v>
      </c>
      <c r="C167" s="26" t="s">
        <v>274</v>
      </c>
      <c r="D167" s="28">
        <v>0.79</v>
      </c>
      <c r="E167" s="26" t="s">
        <v>145</v>
      </c>
      <c r="F167" s="27" t="str">
        <f>VLOOKUP(E167,Foglio4!$A$2:$B$33,2,FALSE())</f>
        <v>AC221E00003</v>
      </c>
      <c r="G167" s="27" t="str">
        <f t="shared" si="1"/>
        <v>AC221E00003*</v>
      </c>
      <c r="H167" s="27" t="str">
        <f>IFERROR(__xludf.DUMMYFUNCTION("+IFERROR(TEXTJOIN(char(10),TRUE(),FILTER(Foglio5!$B$2:$B$90,Foglio5!$A$2:$A$90=F167)),"""")"),"")</f>
        <v/>
      </c>
      <c r="I167" s="27" t="str">
        <f>IFERROR(__xludf.DUMMYFUNCTION("TEXTJOIN(char(10),TRUE(),FILTER(Foglio5!$B$2:$B$90,Foglio5!$A$2:$A$90=G167))"),"CER DEL SARCA")</f>
        <v>CER DEL SARCA</v>
      </c>
      <c r="J167" s="27"/>
      <c r="K167" s="27"/>
      <c r="L167" s="27"/>
      <c r="M167" s="27"/>
      <c r="N167" s="27"/>
      <c r="O167" s="27"/>
      <c r="P167" s="27"/>
    </row>
    <row r="168">
      <c r="A168" s="26" t="s">
        <v>274</v>
      </c>
      <c r="B168" s="19">
        <v>38086.0</v>
      </c>
      <c r="C168" s="26" t="s">
        <v>274</v>
      </c>
      <c r="D168" s="28">
        <v>0.21</v>
      </c>
      <c r="E168" s="26" t="s">
        <v>162</v>
      </c>
      <c r="F168" s="27" t="str">
        <f>VLOOKUP(E168,Foglio4!$A$2:$B$33,2,FALSE())</f>
        <v>AC221E00006</v>
      </c>
      <c r="G168" s="27" t="str">
        <f t="shared" si="1"/>
        <v>AC221E00006*</v>
      </c>
      <c r="H168" s="27" t="str">
        <f>IFERROR(__xludf.DUMMYFUNCTION("+IFERROR(TEXTJOIN(char(10),TRUE(),FILTER(Foglio5!$B$2:$B$90,Foglio5!$A$2:$A$90=F168)),"""")"),"")</f>
        <v/>
      </c>
      <c r="I168" s="27" t="str">
        <f>IFERROR(__xludf.DUMMYFUNCTION("TEXTJOIN(char(10),TRUE(),FILTER(Foglio5!$B$2:$B$90,Foglio5!$A$2:$A$90=G168))"),"")</f>
        <v/>
      </c>
      <c r="J168" s="27"/>
      <c r="K168" s="27"/>
      <c r="L168" s="27"/>
      <c r="M168" s="27"/>
      <c r="N168" s="27"/>
      <c r="O168" s="27"/>
      <c r="P168" s="27"/>
    </row>
    <row r="169">
      <c r="A169" s="26" t="s">
        <v>275</v>
      </c>
      <c r="B169" s="19">
        <v>38060.0</v>
      </c>
      <c r="C169" s="26" t="s">
        <v>275</v>
      </c>
      <c r="D169" s="28">
        <v>1.0</v>
      </c>
      <c r="E169" s="26" t="s">
        <v>141</v>
      </c>
      <c r="F169" s="27" t="str">
        <f>VLOOKUP(E169,Foglio4!$A$2:$B$33,2,FALSE())</f>
        <v>AC221E00014</v>
      </c>
      <c r="G169" s="27" t="str">
        <f t="shared" si="1"/>
        <v>AC221E00014*</v>
      </c>
      <c r="H169" s="27" t="str">
        <f>IFERROR(__xludf.DUMMYFUNCTION("+IFERROR(TEXTJOIN(char(10),TRUE(),FILTER(Foglio5!$B$2:$B$90,Foglio5!$A$2:$A$90=F169)),"""")"),"EYCO SOCIETÀ COOPERATIVA
GREENLAND")</f>
        <v>EYCO SOCIETÀ COOPERATIVA
GREENLAND</v>
      </c>
      <c r="I169" s="27" t="str">
        <f>IFERROR(__xludf.DUMMYFUNCTION("TEXTJOIN(char(10),TRUE(),FILTER(Foglio5!$B$2:$B$90,Foglio5!$A$2:$A$90=G169))"),"CER SOLIDALE TRENTINA
CER VALLAGARINA")</f>
        <v>CER SOLIDALE TRENTINA
CER VALLAGARINA</v>
      </c>
      <c r="J169" s="27"/>
      <c r="K169" s="27"/>
      <c r="L169" s="27"/>
      <c r="M169" s="27"/>
      <c r="N169" s="27"/>
      <c r="O169" s="27"/>
      <c r="P169" s="27"/>
    </row>
    <row r="170">
      <c r="A170" s="26" t="s">
        <v>276</v>
      </c>
      <c r="B170" s="19">
        <v>38094.0</v>
      </c>
      <c r="C170" s="26" t="s">
        <v>277</v>
      </c>
      <c r="D170" s="28">
        <v>1.0</v>
      </c>
      <c r="E170" s="26" t="s">
        <v>157</v>
      </c>
      <c r="F170" s="27" t="str">
        <f>VLOOKUP(E170,Foglio4!$A$2:$B$33,2,FALSE())</f>
        <v>AC221E00000</v>
      </c>
      <c r="G170" s="27" t="str">
        <f t="shared" si="1"/>
        <v>AC221E00000*</v>
      </c>
      <c r="H170" s="27" t="str">
        <f>IFERROR(__xludf.DUMMYFUNCTION("+IFERROR(TEXTJOIN(char(10),TRUE(),FILTER(Foglio5!$B$2:$B$90,Foglio5!$A$2:$A$90=F170)),"""")"),"CER DEL SARCA")</f>
        <v>CER DEL SARCA</v>
      </c>
      <c r="I170" s="27" t="str">
        <f>IFERROR(__xludf.DUMMYFUNCTION("TEXTJOIN(char(10),TRUE(),FILTER(Foglio5!$B$2:$B$90,Foglio5!$A$2:$A$90=G170))"),"")</f>
        <v/>
      </c>
      <c r="J170" s="27"/>
      <c r="K170" s="27"/>
      <c r="L170" s="27"/>
      <c r="M170" s="27"/>
      <c r="N170" s="27"/>
      <c r="O170" s="27"/>
      <c r="P170" s="27"/>
    </row>
    <row r="171">
      <c r="A171" s="26" t="s">
        <v>276</v>
      </c>
      <c r="B171" s="19">
        <v>38094.0</v>
      </c>
      <c r="C171" s="26" t="s">
        <v>278</v>
      </c>
      <c r="D171" s="28">
        <v>1.0</v>
      </c>
      <c r="E171" s="26" t="s">
        <v>157</v>
      </c>
      <c r="F171" s="27" t="str">
        <f>VLOOKUP(E171,Foglio4!$A$2:$B$33,2,FALSE())</f>
        <v>AC221E00000</v>
      </c>
      <c r="G171" s="27" t="str">
        <f t="shared" si="1"/>
        <v>AC221E00000*</v>
      </c>
      <c r="H171" s="27" t="str">
        <f>IFERROR(__xludf.DUMMYFUNCTION("+IFERROR(TEXTJOIN(char(10),TRUE(),FILTER(Foglio5!$B$2:$B$90,Foglio5!$A$2:$A$90=F171)),"""")"),"CER DEL SARCA")</f>
        <v>CER DEL SARCA</v>
      </c>
      <c r="I171" s="27" t="str">
        <f>IFERROR(__xludf.DUMMYFUNCTION("TEXTJOIN(char(10),TRUE(),FILTER(Foglio5!$B$2:$B$90,Foglio5!$A$2:$A$90=G171))"),"")</f>
        <v/>
      </c>
      <c r="J171" s="27"/>
      <c r="K171" s="27"/>
      <c r="L171" s="27"/>
      <c r="M171" s="27"/>
      <c r="N171" s="27"/>
      <c r="O171" s="27"/>
      <c r="P171" s="27"/>
    </row>
    <row r="172">
      <c r="A172" s="26" t="s">
        <v>276</v>
      </c>
      <c r="B172" s="19">
        <v>38094.0</v>
      </c>
      <c r="C172" s="26" t="s">
        <v>279</v>
      </c>
      <c r="D172" s="28">
        <v>1.0</v>
      </c>
      <c r="E172" s="26" t="s">
        <v>157</v>
      </c>
      <c r="F172" s="27" t="str">
        <f>VLOOKUP(E172,Foglio4!$A$2:$B$33,2,FALSE())</f>
        <v>AC221E00000</v>
      </c>
      <c r="G172" s="27" t="str">
        <f t="shared" si="1"/>
        <v>AC221E00000*</v>
      </c>
      <c r="H172" s="27" t="str">
        <f>IFERROR(__xludf.DUMMYFUNCTION("+IFERROR(TEXTJOIN(char(10),TRUE(),FILTER(Foglio5!$B$2:$B$90,Foglio5!$A$2:$A$90=F172)),"""")"),"CER DEL SARCA")</f>
        <v>CER DEL SARCA</v>
      </c>
      <c r="I172" s="27" t="str">
        <f>IFERROR(__xludf.DUMMYFUNCTION("TEXTJOIN(char(10),TRUE(),FILTER(Foglio5!$B$2:$B$90,Foglio5!$A$2:$A$90=G172))"),"")</f>
        <v/>
      </c>
      <c r="J172" s="27"/>
      <c r="K172" s="27"/>
      <c r="L172" s="27"/>
      <c r="M172" s="27"/>
      <c r="N172" s="27"/>
      <c r="O172" s="27"/>
      <c r="P172" s="27"/>
    </row>
    <row r="173">
      <c r="A173" s="26" t="s">
        <v>280</v>
      </c>
      <c r="B173" s="19">
        <v>38012.0</v>
      </c>
      <c r="C173" s="26" t="s">
        <v>281</v>
      </c>
      <c r="D173" s="28">
        <v>1.0</v>
      </c>
      <c r="E173" s="26" t="s">
        <v>129</v>
      </c>
      <c r="F173" s="27" t="str">
        <f>VLOOKUP(E173,Foglio4!$A$2:$B$33,2,FALSE())</f>
        <v>AC221E00010</v>
      </c>
      <c r="G173" s="27" t="str">
        <f t="shared" si="1"/>
        <v>AC221E00010*</v>
      </c>
      <c r="H173" s="27" t="str">
        <f>IFERROR(__xludf.DUMMYFUNCTION("+IFERROR(TEXTJOIN(char(10),TRUE(),FILTER(Foglio5!$B$2:$B$90,Foglio5!$A$2:$A$90=F173)),"""")"),"EYCO SOCIETÀ COOPERATIVA
NOS ENERGIA")</f>
        <v>EYCO SOCIETÀ COOPERATIVA
NOS ENERGIA</v>
      </c>
      <c r="I173" s="27" t="str">
        <f>IFERROR(__xludf.DUMMYFUNCTION("TEXTJOIN(char(10),TRUE(),FILTER(Foglio5!$B$2:$B$90,Foglio5!$A$2:$A$90=G173))"),"")</f>
        <v/>
      </c>
      <c r="J173" s="27"/>
      <c r="K173" s="27"/>
      <c r="L173" s="27"/>
      <c r="M173" s="27"/>
      <c r="N173" s="27"/>
      <c r="O173" s="27"/>
      <c r="P173" s="27"/>
    </row>
    <row r="174">
      <c r="A174" s="26" t="s">
        <v>280</v>
      </c>
      <c r="B174" s="19">
        <v>38012.0</v>
      </c>
      <c r="C174" s="26" t="s">
        <v>282</v>
      </c>
      <c r="D174" s="28">
        <v>1.0</v>
      </c>
      <c r="E174" s="26" t="s">
        <v>129</v>
      </c>
      <c r="F174" s="27" t="str">
        <f>VLOOKUP(E174,Foglio4!$A$2:$B$33,2,FALSE())</f>
        <v>AC221E00010</v>
      </c>
      <c r="G174" s="27" t="str">
        <f t="shared" si="1"/>
        <v>AC221E00010*</v>
      </c>
      <c r="H174" s="27" t="str">
        <f>IFERROR(__xludf.DUMMYFUNCTION("+IFERROR(TEXTJOIN(char(10),TRUE(),FILTER(Foglio5!$B$2:$B$90,Foglio5!$A$2:$A$90=F174)),"""")"),"EYCO SOCIETÀ COOPERATIVA
NOS ENERGIA")</f>
        <v>EYCO SOCIETÀ COOPERATIVA
NOS ENERGIA</v>
      </c>
      <c r="I174" s="27" t="str">
        <f>IFERROR(__xludf.DUMMYFUNCTION("TEXTJOIN(char(10),TRUE(),FILTER(Foglio5!$B$2:$B$90,Foglio5!$A$2:$A$90=G174))"),"")</f>
        <v/>
      </c>
      <c r="J174" s="27"/>
      <c r="K174" s="27"/>
      <c r="L174" s="27"/>
      <c r="M174" s="27"/>
      <c r="N174" s="27"/>
      <c r="O174" s="27"/>
      <c r="P174" s="27"/>
    </row>
    <row r="175">
      <c r="A175" s="26" t="s">
        <v>280</v>
      </c>
      <c r="B175" s="19">
        <v>38012.0</v>
      </c>
      <c r="C175" s="26" t="s">
        <v>283</v>
      </c>
      <c r="D175" s="28">
        <v>0.27</v>
      </c>
      <c r="E175" s="26" t="s">
        <v>116</v>
      </c>
      <c r="F175" s="27" t="str">
        <f>VLOOKUP(E175,Foglio4!$A$2:$B$33,2,FALSE())</f>
        <v>AC221E00016</v>
      </c>
      <c r="G175" s="27" t="str">
        <f t="shared" si="1"/>
        <v>AC221E00016*</v>
      </c>
      <c r="H175" s="27" t="str">
        <f>IFERROR(__xludf.DUMMYFUNCTION("+IFERROR(TEXTJOIN(char(10),TRUE(),FILTER(Foglio5!$B$2:$B$90,Foglio5!$A$2:$A$90=F175)),"""")"),"KONCERT")</f>
        <v>KONCERT</v>
      </c>
      <c r="I175" s="27" t="str">
        <f>IFERROR(__xludf.DUMMYFUNCTION("TEXTJOIN(char(10),TRUE(),FILTER(Foglio5!$B$2:$B$90,Foglio5!$A$2:$A$90=G175))"),"")</f>
        <v/>
      </c>
      <c r="J175" s="27"/>
      <c r="K175" s="27"/>
      <c r="L175" s="27"/>
      <c r="M175" s="27"/>
      <c r="N175" s="27"/>
      <c r="O175" s="27"/>
      <c r="P175" s="27"/>
    </row>
    <row r="176">
      <c r="A176" s="26" t="s">
        <v>280</v>
      </c>
      <c r="B176" s="19">
        <v>38012.0</v>
      </c>
      <c r="C176" s="26" t="s">
        <v>283</v>
      </c>
      <c r="D176" s="28">
        <v>0.73</v>
      </c>
      <c r="E176" s="26" t="s">
        <v>129</v>
      </c>
      <c r="F176" s="27" t="str">
        <f>VLOOKUP(E176,Foglio4!$A$2:$B$33,2,FALSE())</f>
        <v>AC221E00010</v>
      </c>
      <c r="G176" s="27" t="str">
        <f t="shared" si="1"/>
        <v>AC221E00010*</v>
      </c>
      <c r="H176" s="27" t="str">
        <f>IFERROR(__xludf.DUMMYFUNCTION("+IFERROR(TEXTJOIN(char(10),TRUE(),FILTER(Foglio5!$B$2:$B$90,Foglio5!$A$2:$A$90=F176)),"""")"),"EYCO SOCIETÀ COOPERATIVA
NOS ENERGIA")</f>
        <v>EYCO SOCIETÀ COOPERATIVA
NOS ENERGIA</v>
      </c>
      <c r="I176" s="27" t="str">
        <f>IFERROR(__xludf.DUMMYFUNCTION("TEXTJOIN(char(10),TRUE(),FILTER(Foglio5!$B$2:$B$90,Foglio5!$A$2:$A$90=G176))"),"")</f>
        <v/>
      </c>
      <c r="J176" s="27"/>
      <c r="K176" s="27"/>
      <c r="L176" s="27"/>
      <c r="M176" s="27"/>
      <c r="N176" s="27"/>
      <c r="O176" s="27"/>
      <c r="P176" s="27"/>
    </row>
    <row r="177">
      <c r="A177" s="26" t="s">
        <v>280</v>
      </c>
      <c r="B177" s="19">
        <v>38012.0</v>
      </c>
      <c r="C177" s="26" t="s">
        <v>284</v>
      </c>
      <c r="D177" s="28">
        <v>1.0</v>
      </c>
      <c r="E177" s="26" t="s">
        <v>129</v>
      </c>
      <c r="F177" s="27" t="str">
        <f>VLOOKUP(E177,Foglio4!$A$2:$B$33,2,FALSE())</f>
        <v>AC221E00010</v>
      </c>
      <c r="G177" s="27" t="str">
        <f t="shared" si="1"/>
        <v>AC221E00010*</v>
      </c>
      <c r="H177" s="27" t="str">
        <f>IFERROR(__xludf.DUMMYFUNCTION("+IFERROR(TEXTJOIN(char(10),TRUE(),FILTER(Foglio5!$B$2:$B$90,Foglio5!$A$2:$A$90=F177)),"""")"),"EYCO SOCIETÀ COOPERATIVA
NOS ENERGIA")</f>
        <v>EYCO SOCIETÀ COOPERATIVA
NOS ENERGIA</v>
      </c>
      <c r="I177" s="27" t="str">
        <f>IFERROR(__xludf.DUMMYFUNCTION("TEXTJOIN(char(10),TRUE(),FILTER(Foglio5!$B$2:$B$90,Foglio5!$A$2:$A$90=G177))"),"")</f>
        <v/>
      </c>
      <c r="J177" s="27"/>
      <c r="K177" s="27"/>
      <c r="L177" s="27"/>
      <c r="M177" s="27"/>
      <c r="N177" s="27"/>
      <c r="O177" s="27"/>
      <c r="P177" s="27"/>
    </row>
    <row r="178">
      <c r="A178" s="26" t="s">
        <v>280</v>
      </c>
      <c r="B178" s="19">
        <v>38012.0</v>
      </c>
      <c r="C178" s="26" t="s">
        <v>285</v>
      </c>
      <c r="D178" s="28">
        <v>1.0</v>
      </c>
      <c r="E178" s="26" t="s">
        <v>116</v>
      </c>
      <c r="F178" s="27" t="str">
        <f>VLOOKUP(E178,Foglio4!$A$2:$B$33,2,FALSE())</f>
        <v>AC221E00016</v>
      </c>
      <c r="G178" s="27" t="str">
        <f t="shared" si="1"/>
        <v>AC221E00016*</v>
      </c>
      <c r="H178" s="27" t="str">
        <f>IFERROR(__xludf.DUMMYFUNCTION("+IFERROR(TEXTJOIN(char(10),TRUE(),FILTER(Foglio5!$B$2:$B$90,Foglio5!$A$2:$A$90=F178)),"""")"),"KONCERT")</f>
        <v>KONCERT</v>
      </c>
      <c r="I178" s="27" t="str">
        <f>IFERROR(__xludf.DUMMYFUNCTION("TEXTJOIN(char(10),TRUE(),FILTER(Foglio5!$B$2:$B$90,Foglio5!$A$2:$A$90=G178))"),"")</f>
        <v/>
      </c>
      <c r="J178" s="27"/>
      <c r="K178" s="27"/>
      <c r="L178" s="27"/>
      <c r="M178" s="27"/>
      <c r="N178" s="27"/>
      <c r="O178" s="27"/>
      <c r="P178" s="27"/>
    </row>
    <row r="179">
      <c r="A179" s="26" t="s">
        <v>265</v>
      </c>
      <c r="B179" s="19">
        <v>38037.0</v>
      </c>
      <c r="C179" s="26" t="s">
        <v>265</v>
      </c>
      <c r="D179" s="28">
        <v>0.38</v>
      </c>
      <c r="E179" s="26" t="s">
        <v>244</v>
      </c>
      <c r="F179" s="27" t="str">
        <f>VLOOKUP(E179,Foglio4!$A$2:$B$33,2,FALSE())</f>
        <v>AC221E00026</v>
      </c>
      <c r="G179" s="27" t="str">
        <f t="shared" si="1"/>
        <v>AC221E00026*</v>
      </c>
      <c r="H179" s="27" t="str">
        <f>IFERROR(__xludf.DUMMYFUNCTION("+IFERROR(TEXTJOIN(char(10),TRUE(),FILTER(Foglio5!$B$2:$B$90,Foglio5!$A$2:$A$90=F179)),"""")"),"")</f>
        <v/>
      </c>
      <c r="I179" s="27" t="str">
        <f>IFERROR(__xludf.DUMMYFUNCTION("TEXTJOIN(char(10),TRUE(),FILTER(Foglio5!$B$2:$B$90,Foglio5!$A$2:$A$90=G179))"),"CER FIEMME
CESLA")</f>
        <v>CER FIEMME
CESLA</v>
      </c>
      <c r="J179" s="27"/>
      <c r="K179" s="27"/>
      <c r="L179" s="27"/>
      <c r="M179" s="27"/>
      <c r="N179" s="27"/>
      <c r="O179" s="27"/>
      <c r="P179" s="27"/>
    </row>
    <row r="180">
      <c r="A180" s="26" t="s">
        <v>265</v>
      </c>
      <c r="B180" s="19">
        <v>38037.0</v>
      </c>
      <c r="C180" s="26" t="s">
        <v>265</v>
      </c>
      <c r="D180" s="28">
        <v>0.63</v>
      </c>
      <c r="E180" s="26" t="s">
        <v>265</v>
      </c>
      <c r="F180" s="27" t="str">
        <f>VLOOKUP(E180,Foglio4!$A$2:$B$33,2,FALSE())</f>
        <v>AC221E00025</v>
      </c>
      <c r="G180" s="27" t="str">
        <f t="shared" si="1"/>
        <v>AC221E00025*</v>
      </c>
      <c r="H180" s="27" t="str">
        <f>IFERROR(__xludf.DUMMYFUNCTION("+IFERROR(TEXTJOIN(char(10),TRUE(),FILTER(Foglio5!$B$2:$B$90,Foglio5!$A$2:$A$90=F180)),"""")"),"")</f>
        <v/>
      </c>
      <c r="I180" s="27" t="str">
        <f>IFERROR(__xludf.DUMMYFUNCTION("TEXTJOIN(char(10),TRUE(),FILTER(Foglio5!$B$2:$B$90,Foglio5!$A$2:$A$90=G180))"),"CER FIEMME")</f>
        <v>CER FIEMME</v>
      </c>
      <c r="J180" s="27"/>
      <c r="K180" s="27"/>
      <c r="L180" s="27"/>
      <c r="M180" s="27"/>
      <c r="N180" s="27"/>
      <c r="O180" s="27"/>
      <c r="P180" s="27"/>
    </row>
    <row r="181">
      <c r="A181" s="26" t="s">
        <v>286</v>
      </c>
      <c r="B181" s="19">
        <v>38020.0</v>
      </c>
      <c r="C181" s="26" t="s">
        <v>286</v>
      </c>
      <c r="D181" s="28">
        <v>1.0</v>
      </c>
      <c r="E181" s="26" t="s">
        <v>162</v>
      </c>
      <c r="F181" s="27" t="str">
        <f>VLOOKUP(E181,Foglio4!$A$2:$B$33,2,FALSE())</f>
        <v>AC221E00006</v>
      </c>
      <c r="G181" s="27" t="str">
        <f t="shared" si="1"/>
        <v>AC221E00006*</v>
      </c>
      <c r="H181" s="27" t="str">
        <f>IFERROR(__xludf.DUMMYFUNCTION("+IFERROR(TEXTJOIN(char(10),TRUE(),FILTER(Foglio5!$B$2:$B$90,Foglio5!$A$2:$A$90=F181)),"""")"),"")</f>
        <v/>
      </c>
      <c r="I181" s="27" t="str">
        <f>IFERROR(__xludf.DUMMYFUNCTION("TEXTJOIN(char(10),TRUE(),FILTER(Foglio5!$B$2:$B$90,Foglio5!$A$2:$A$90=G181))"),"")</f>
        <v/>
      </c>
      <c r="J181" s="27"/>
      <c r="K181" s="27"/>
      <c r="L181" s="27"/>
      <c r="M181" s="27"/>
      <c r="N181" s="27"/>
      <c r="O181" s="27"/>
      <c r="P181" s="27"/>
    </row>
    <row r="182">
      <c r="A182" s="26" t="s">
        <v>287</v>
      </c>
      <c r="B182" s="19">
        <v>38066.0</v>
      </c>
      <c r="C182" s="26" t="s">
        <v>287</v>
      </c>
      <c r="D182" s="28">
        <v>1.0</v>
      </c>
      <c r="E182" s="26" t="s">
        <v>133</v>
      </c>
      <c r="F182" s="27" t="str">
        <f>VLOOKUP(E182,Foglio4!$A$2:$B$33,2,FALSE())</f>
        <v>AC221E00005</v>
      </c>
      <c r="G182" s="27" t="str">
        <f t="shared" si="1"/>
        <v>AC221E00005*</v>
      </c>
      <c r="H182" s="27" t="str">
        <f>IFERROR(__xludf.DUMMYFUNCTION("+IFERROR(TEXTJOIN(char(10),TRUE(),FILTER(Foglio5!$B$2:$B$90,Foglio5!$A$2:$A$90=F182)),"""")"),"EYCO SOCIETÀ COOPERATIVA")</f>
        <v>EYCO SOCIETÀ COOPERATIVA</v>
      </c>
      <c r="I182" s="27" t="str">
        <f>IFERROR(__xludf.DUMMYFUNCTION("TEXTJOIN(char(10),TRUE(),FILTER(Foglio5!$B$2:$B$90,Foglio5!$A$2:$A$90=G182))"),"CER DEL SARCA")</f>
        <v>CER DEL SARCA</v>
      </c>
      <c r="J182" s="27"/>
      <c r="K182" s="27"/>
      <c r="L182" s="27"/>
      <c r="M182" s="27"/>
      <c r="N182" s="27"/>
      <c r="O182" s="27"/>
      <c r="P182" s="27"/>
    </row>
    <row r="183">
      <c r="A183" s="26" t="s">
        <v>288</v>
      </c>
      <c r="B183" s="19">
        <v>38010.0</v>
      </c>
      <c r="C183" s="26" t="s">
        <v>288</v>
      </c>
      <c r="D183" s="28">
        <v>1.0</v>
      </c>
      <c r="E183" s="26" t="s">
        <v>129</v>
      </c>
      <c r="F183" s="27" t="str">
        <f>VLOOKUP(E183,Foglio4!$A$2:$B$33,2,FALSE())</f>
        <v>AC221E00010</v>
      </c>
      <c r="G183" s="27" t="str">
        <f t="shared" si="1"/>
        <v>AC221E00010*</v>
      </c>
      <c r="H183" s="27" t="str">
        <f>IFERROR(__xludf.DUMMYFUNCTION("+IFERROR(TEXTJOIN(char(10),TRUE(),FILTER(Foglio5!$B$2:$B$90,Foglio5!$A$2:$A$90=F183)),"""")"),"EYCO SOCIETÀ COOPERATIVA
NOS ENERGIA")</f>
        <v>EYCO SOCIETÀ COOPERATIVA
NOS ENERGIA</v>
      </c>
      <c r="I183" s="27" t="str">
        <f>IFERROR(__xludf.DUMMYFUNCTION("TEXTJOIN(char(10),TRUE(),FILTER(Foglio5!$B$2:$B$90,Foglio5!$A$2:$A$90=G183))"),"")</f>
        <v/>
      </c>
      <c r="J183" s="27"/>
      <c r="K183" s="27"/>
      <c r="L183" s="27"/>
      <c r="M183" s="27"/>
      <c r="N183" s="27"/>
      <c r="O183" s="27"/>
      <c r="P183" s="27"/>
    </row>
    <row r="184">
      <c r="A184" s="26" t="s">
        <v>289</v>
      </c>
      <c r="B184" s="19">
        <v>38050.0</v>
      </c>
      <c r="C184" s="26" t="s">
        <v>290</v>
      </c>
      <c r="D184" s="28">
        <v>1.0</v>
      </c>
      <c r="E184" s="26" t="s">
        <v>159</v>
      </c>
      <c r="F184" s="27" t="str">
        <f>VLOOKUP(E184,Foglio4!$A$2:$B$33,2,FALSE())</f>
        <v>AC221E00023</v>
      </c>
      <c r="G184" s="27" t="str">
        <f t="shared" si="1"/>
        <v>AC221E00023*</v>
      </c>
      <c r="H184" s="27" t="str">
        <f>IFERROR(__xludf.DUMMYFUNCTION("+IFERROR(TEXTJOIN(char(10),TRUE(),FILTER(Foglio5!$B$2:$B$90,Foglio5!$A$2:$A$90=F184)),"""")"),"CER.TO - CER TRENTINO ORIENTALE
EYCO SOCIETÀ COOPERATIVA")</f>
        <v>CER.TO - CER TRENTINO ORIENTALE
EYCO SOCIETÀ COOPERATIVA</v>
      </c>
      <c r="I184" s="27" t="str">
        <f>IFERROR(__xludf.DUMMYFUNCTION("TEXTJOIN(char(10),TRUE(),FILTER(Foglio5!$B$2:$B$90,Foglio5!$A$2:$A$90=G184))"),"")</f>
        <v/>
      </c>
      <c r="J184" s="27"/>
      <c r="K184" s="27"/>
      <c r="L184" s="27"/>
      <c r="M184" s="27"/>
      <c r="N184" s="27"/>
      <c r="O184" s="27"/>
      <c r="P184" s="27"/>
    </row>
    <row r="185">
      <c r="A185" s="26" t="s">
        <v>291</v>
      </c>
      <c r="B185" s="19">
        <v>38050.0</v>
      </c>
      <c r="C185" s="26" t="s">
        <v>292</v>
      </c>
      <c r="D185" s="28">
        <v>1.0</v>
      </c>
      <c r="E185" s="26" t="s">
        <v>159</v>
      </c>
      <c r="F185" s="27" t="str">
        <f>VLOOKUP(E185,Foglio4!$A$2:$B$33,2,FALSE())</f>
        <v>AC221E00023</v>
      </c>
      <c r="G185" s="27" t="str">
        <f t="shared" si="1"/>
        <v>AC221E00023*</v>
      </c>
      <c r="H185" s="27" t="str">
        <f>IFERROR(__xludf.DUMMYFUNCTION("+IFERROR(TEXTJOIN(char(10),TRUE(),FILTER(Foglio5!$B$2:$B$90,Foglio5!$A$2:$A$90=F185)),"""")"),"CER.TO - CER TRENTINO ORIENTALE
EYCO SOCIETÀ COOPERATIVA")</f>
        <v>CER.TO - CER TRENTINO ORIENTALE
EYCO SOCIETÀ COOPERATIVA</v>
      </c>
      <c r="I185" s="27" t="str">
        <f>IFERROR(__xludf.DUMMYFUNCTION("TEXTJOIN(char(10),TRUE(),FILTER(Foglio5!$B$2:$B$90,Foglio5!$A$2:$A$90=G185))"),"")</f>
        <v/>
      </c>
      <c r="J185" s="27"/>
      <c r="K185" s="27"/>
      <c r="L185" s="27"/>
      <c r="M185" s="27"/>
      <c r="N185" s="27"/>
      <c r="O185" s="27"/>
      <c r="P185" s="27"/>
    </row>
    <row r="186">
      <c r="A186" s="26" t="s">
        <v>293</v>
      </c>
      <c r="B186" s="19">
        <v>38060.0</v>
      </c>
      <c r="C186" s="26" t="s">
        <v>294</v>
      </c>
      <c r="D186" s="28">
        <v>1.0</v>
      </c>
      <c r="E186" s="26" t="s">
        <v>133</v>
      </c>
      <c r="F186" s="27" t="str">
        <f>VLOOKUP(E186,Foglio4!$A$2:$B$33,2,FALSE())</f>
        <v>AC221E00005</v>
      </c>
      <c r="G186" s="27" t="str">
        <f t="shared" si="1"/>
        <v>AC221E00005*</v>
      </c>
      <c r="H186" s="27" t="str">
        <f>IFERROR(__xludf.DUMMYFUNCTION("+IFERROR(TEXTJOIN(char(10),TRUE(),FILTER(Foglio5!$B$2:$B$90,Foglio5!$A$2:$A$90=F186)),"""")"),"EYCO SOCIETÀ COOPERATIVA")</f>
        <v>EYCO SOCIETÀ COOPERATIVA</v>
      </c>
      <c r="I186" s="27" t="str">
        <f>IFERROR(__xludf.DUMMYFUNCTION("TEXTJOIN(char(10),TRUE(),FILTER(Foglio5!$B$2:$B$90,Foglio5!$A$2:$A$90=G186))"),"CER DEL SARCA")</f>
        <v>CER DEL SARCA</v>
      </c>
      <c r="J186" s="27"/>
      <c r="K186" s="27"/>
      <c r="L186" s="27"/>
      <c r="M186" s="27"/>
      <c r="N186" s="27"/>
      <c r="O186" s="27"/>
      <c r="P186" s="27"/>
    </row>
    <row r="187">
      <c r="A187" s="26" t="s">
        <v>295</v>
      </c>
      <c r="B187" s="19">
        <v>38010.0</v>
      </c>
      <c r="C187" s="26" t="s">
        <v>295</v>
      </c>
      <c r="D187" s="28">
        <v>1.0</v>
      </c>
      <c r="E187" s="26" t="s">
        <v>129</v>
      </c>
      <c r="F187" s="27" t="str">
        <f>VLOOKUP(E187,Foglio4!$A$2:$B$33,2,FALSE())</f>
        <v>AC221E00010</v>
      </c>
      <c r="G187" s="27" t="str">
        <f t="shared" si="1"/>
        <v>AC221E00010*</v>
      </c>
      <c r="H187" s="27" t="str">
        <f>IFERROR(__xludf.DUMMYFUNCTION("+IFERROR(TEXTJOIN(char(10),TRUE(),FILTER(Foglio5!$B$2:$B$90,Foglio5!$A$2:$A$90=F187)),"""")"),"EYCO SOCIETÀ COOPERATIVA
NOS ENERGIA")</f>
        <v>EYCO SOCIETÀ COOPERATIVA
NOS ENERGIA</v>
      </c>
      <c r="I187" s="27" t="str">
        <f>IFERROR(__xludf.DUMMYFUNCTION("TEXTJOIN(char(10),TRUE(),FILTER(Foglio5!$B$2:$B$90,Foglio5!$A$2:$A$90=G187))"),"")</f>
        <v/>
      </c>
      <c r="J187" s="27"/>
      <c r="K187" s="27"/>
      <c r="L187" s="27"/>
      <c r="M187" s="27"/>
      <c r="N187" s="27"/>
      <c r="O187" s="27"/>
      <c r="P187" s="27"/>
    </row>
    <row r="188">
      <c r="A188" s="26" t="s">
        <v>296</v>
      </c>
      <c r="B188" s="19">
        <v>38030.0</v>
      </c>
      <c r="C188" s="26" t="s">
        <v>297</v>
      </c>
      <c r="D188" s="28">
        <v>1.0</v>
      </c>
      <c r="E188" s="26" t="s">
        <v>116</v>
      </c>
      <c r="F188" s="27" t="str">
        <f>VLOOKUP(E188,Foglio4!$A$2:$B$33,2,FALSE())</f>
        <v>AC221E00016</v>
      </c>
      <c r="G188" s="27" t="str">
        <f t="shared" si="1"/>
        <v>AC221E00016*</v>
      </c>
      <c r="H188" s="27" t="str">
        <f>IFERROR(__xludf.DUMMYFUNCTION("+IFERROR(TEXTJOIN(char(10),TRUE(),FILTER(Foglio5!$B$2:$B$90,Foglio5!$A$2:$A$90=F188)),"""")"),"KONCERT")</f>
        <v>KONCERT</v>
      </c>
      <c r="I188" s="27" t="str">
        <f>IFERROR(__xludf.DUMMYFUNCTION("TEXTJOIN(char(10),TRUE(),FILTER(Foglio5!$B$2:$B$90,Foglio5!$A$2:$A$90=G188))"),"")</f>
        <v/>
      </c>
      <c r="J188" s="27"/>
      <c r="K188" s="27"/>
      <c r="L188" s="27"/>
      <c r="M188" s="27"/>
      <c r="N188" s="27"/>
      <c r="O188" s="27"/>
      <c r="P188" s="27"/>
    </row>
    <row r="189">
      <c r="A189" s="26" t="s">
        <v>298</v>
      </c>
      <c r="B189" s="19">
        <v>38068.0</v>
      </c>
      <c r="C189" s="26" t="s">
        <v>299</v>
      </c>
      <c r="D189" s="28">
        <v>1.0</v>
      </c>
      <c r="E189" s="26" t="s">
        <v>169</v>
      </c>
      <c r="F189" s="27" t="str">
        <f>VLOOKUP(E189,Foglio4!$A$2:$B$33,2,FALSE())</f>
        <v>AC221E00017</v>
      </c>
      <c r="G189" s="27" t="str">
        <f t="shared" si="1"/>
        <v>AC221E00017*</v>
      </c>
      <c r="H189" s="27" t="str">
        <f>IFERROR(__xludf.DUMMYFUNCTION("+IFERROR(TEXTJOIN(char(10),TRUE(),FILTER(Foglio5!$B$2:$B$90,Foglio5!$A$2:$A$90=F189)),"""")"),"GREENLAND")</f>
        <v>GREENLAND</v>
      </c>
      <c r="I189" s="27" t="str">
        <f>IFERROR(__xludf.DUMMYFUNCTION("TEXTJOIN(char(10),TRUE(),FILTER(Foglio5!$B$2:$B$90,Foglio5!$A$2:$A$90=G189))"),"CER SOLIDALE TRENTINA
ENERGIA NUOVA VALLARSA")</f>
        <v>CER SOLIDALE TRENTINA
ENERGIA NUOVA VALLARSA</v>
      </c>
      <c r="J189" s="27"/>
      <c r="K189" s="27"/>
      <c r="L189" s="27"/>
      <c r="M189" s="27"/>
      <c r="N189" s="27"/>
      <c r="O189" s="27"/>
      <c r="P189" s="27"/>
    </row>
    <row r="190">
      <c r="A190" s="26" t="s">
        <v>298</v>
      </c>
      <c r="B190" s="19">
        <v>38068.0</v>
      </c>
      <c r="C190" s="26" t="s">
        <v>298</v>
      </c>
      <c r="D190" s="28">
        <v>0.64</v>
      </c>
      <c r="E190" s="26" t="s">
        <v>224</v>
      </c>
      <c r="F190" s="27" t="str">
        <f>VLOOKUP(E190,Foglio4!$A$2:$B$33,2,FALSE())</f>
        <v>AC221E00012</v>
      </c>
      <c r="G190" s="27" t="str">
        <f t="shared" si="1"/>
        <v>AC221E00012*</v>
      </c>
      <c r="H190" s="27" t="str">
        <f>IFERROR(__xludf.DUMMYFUNCTION("+IFERROR(TEXTJOIN(char(10),TRUE(),FILTER(Foglio5!$B$2:$B$90,Foglio5!$A$2:$A$90=F190)),"""")"),"")</f>
        <v/>
      </c>
      <c r="I190" s="27" t="str">
        <f>IFERROR(__xludf.DUMMYFUNCTION("TEXTJOIN(char(10),TRUE(),FILTER(Foglio5!$B$2:$B$90,Foglio5!$A$2:$A$90=G190))"),"")</f>
        <v/>
      </c>
      <c r="J190" s="27"/>
      <c r="K190" s="27"/>
      <c r="L190" s="27"/>
      <c r="M190" s="27"/>
      <c r="N190" s="27"/>
      <c r="O190" s="27"/>
      <c r="P190" s="27"/>
    </row>
    <row r="191">
      <c r="A191" s="26" t="s">
        <v>298</v>
      </c>
      <c r="B191" s="19">
        <v>38068.0</v>
      </c>
      <c r="C191" s="26" t="s">
        <v>298</v>
      </c>
      <c r="D191" s="28">
        <v>0.02</v>
      </c>
      <c r="E191" s="26" t="s">
        <v>109</v>
      </c>
      <c r="F191" s="27" t="str">
        <f>VLOOKUP(E191,Foglio4!$A$2:$B$33,2,FALSE())</f>
        <v>AC221E00013</v>
      </c>
      <c r="G191" s="27" t="str">
        <f t="shared" si="1"/>
        <v>AC221E00013*</v>
      </c>
      <c r="H191" s="27" t="str">
        <f>IFERROR(__xludf.DUMMYFUNCTION("+IFERROR(TEXTJOIN(char(10),TRUE(),FILTER(Foglio5!$B$2:$B$90,Foglio5!$A$2:$A$90=F191)),"""")"),"")</f>
        <v/>
      </c>
      <c r="I191" s="27" t="str">
        <f>IFERROR(__xludf.DUMMYFUNCTION("TEXTJOIN(char(10),TRUE(),FILTER(Foglio5!$B$2:$B$90,Foglio5!$A$2:$A$90=G191))"),"")</f>
        <v/>
      </c>
      <c r="J191" s="27"/>
      <c r="K191" s="27"/>
      <c r="L191" s="27"/>
      <c r="M191" s="27"/>
      <c r="N191" s="27"/>
      <c r="O191" s="27"/>
      <c r="P191" s="27"/>
    </row>
    <row r="192">
      <c r="A192" s="26" t="s">
        <v>298</v>
      </c>
      <c r="B192" s="19">
        <v>38068.0</v>
      </c>
      <c r="C192" s="26" t="s">
        <v>298</v>
      </c>
      <c r="D192" s="28">
        <v>0.28</v>
      </c>
      <c r="E192" s="26" t="s">
        <v>141</v>
      </c>
      <c r="F192" s="27" t="str">
        <f>VLOOKUP(E192,Foglio4!$A$2:$B$33,2,FALSE())</f>
        <v>AC221E00014</v>
      </c>
      <c r="G192" s="27" t="str">
        <f t="shared" si="1"/>
        <v>AC221E00014*</v>
      </c>
      <c r="H192" s="27" t="str">
        <f>IFERROR(__xludf.DUMMYFUNCTION("+IFERROR(TEXTJOIN(char(10),TRUE(),FILTER(Foglio5!$B$2:$B$90,Foglio5!$A$2:$A$90=F192)),"""")"),"EYCO SOCIETÀ COOPERATIVA
GREENLAND")</f>
        <v>EYCO SOCIETÀ COOPERATIVA
GREENLAND</v>
      </c>
      <c r="I192" s="27" t="str">
        <f>IFERROR(__xludf.DUMMYFUNCTION("TEXTJOIN(char(10),TRUE(),FILTER(Foglio5!$B$2:$B$90,Foglio5!$A$2:$A$90=G192))"),"CER SOLIDALE TRENTINA
CER VALLAGARINA")</f>
        <v>CER SOLIDALE TRENTINA
CER VALLAGARINA</v>
      </c>
      <c r="J192" s="27"/>
      <c r="K192" s="27"/>
      <c r="L192" s="27"/>
      <c r="M192" s="27"/>
      <c r="N192" s="27"/>
      <c r="O192" s="27"/>
      <c r="P192" s="27"/>
    </row>
    <row r="193">
      <c r="A193" s="26" t="s">
        <v>298</v>
      </c>
      <c r="B193" s="19">
        <v>38068.0</v>
      </c>
      <c r="C193" s="26" t="s">
        <v>298</v>
      </c>
      <c r="D193" s="28">
        <v>0.07</v>
      </c>
      <c r="E193" s="26" t="s">
        <v>169</v>
      </c>
      <c r="F193" s="27" t="str">
        <f>VLOOKUP(E193,Foglio4!$A$2:$B$33,2,FALSE())</f>
        <v>AC221E00017</v>
      </c>
      <c r="G193" s="27" t="str">
        <f t="shared" si="1"/>
        <v>AC221E00017*</v>
      </c>
      <c r="H193" s="27" t="str">
        <f>IFERROR(__xludf.DUMMYFUNCTION("+IFERROR(TEXTJOIN(char(10),TRUE(),FILTER(Foglio5!$B$2:$B$90,Foglio5!$A$2:$A$90=F193)),"""")"),"GREENLAND")</f>
        <v>GREENLAND</v>
      </c>
      <c r="I193" s="27" t="str">
        <f>IFERROR(__xludf.DUMMYFUNCTION("TEXTJOIN(char(10),TRUE(),FILTER(Foglio5!$B$2:$B$90,Foglio5!$A$2:$A$90=G193))"),"CER SOLIDALE TRENTINA
ENERGIA NUOVA VALLARSA")</f>
        <v>CER SOLIDALE TRENTINA
ENERGIA NUOVA VALLARSA</v>
      </c>
      <c r="J193" s="27"/>
      <c r="K193" s="27"/>
      <c r="L193" s="27"/>
      <c r="M193" s="27"/>
      <c r="N193" s="27"/>
      <c r="O193" s="27"/>
      <c r="P193" s="27"/>
    </row>
    <row r="194">
      <c r="A194" s="26" t="s">
        <v>300</v>
      </c>
      <c r="B194" s="19">
        <v>38010.0</v>
      </c>
      <c r="C194" s="26" t="s">
        <v>301</v>
      </c>
      <c r="D194" s="28">
        <v>1.0</v>
      </c>
      <c r="E194" s="26" t="s">
        <v>129</v>
      </c>
      <c r="F194" s="27" t="str">
        <f>VLOOKUP(E194,Foglio4!$A$2:$B$33,2,FALSE())</f>
        <v>AC221E00010</v>
      </c>
      <c r="G194" s="27" t="str">
        <f t="shared" si="1"/>
        <v>AC221E00010*</v>
      </c>
      <c r="H194" s="27" t="str">
        <f>IFERROR(__xludf.DUMMYFUNCTION("+IFERROR(TEXTJOIN(char(10),TRUE(),FILTER(Foglio5!$B$2:$B$90,Foglio5!$A$2:$A$90=F194)),"""")"),"EYCO SOCIETÀ COOPERATIVA
NOS ENERGIA")</f>
        <v>EYCO SOCIETÀ COOPERATIVA
NOS ENERGIA</v>
      </c>
      <c r="I194" s="27" t="str">
        <f>IFERROR(__xludf.DUMMYFUNCTION("TEXTJOIN(char(10),TRUE(),FILTER(Foglio5!$B$2:$B$90,Foglio5!$A$2:$A$90=G194))"),"")</f>
        <v/>
      </c>
      <c r="J194" s="27"/>
      <c r="K194" s="27"/>
      <c r="L194" s="27"/>
      <c r="M194" s="27"/>
      <c r="N194" s="27"/>
      <c r="O194" s="27"/>
      <c r="P194" s="27"/>
    </row>
    <row r="195">
      <c r="A195" s="26" t="s">
        <v>302</v>
      </c>
      <c r="B195" s="19">
        <v>38020.0</v>
      </c>
      <c r="C195" s="26" t="s">
        <v>302</v>
      </c>
      <c r="D195" s="28">
        <v>1.0</v>
      </c>
      <c r="E195" s="26" t="s">
        <v>162</v>
      </c>
      <c r="F195" s="27" t="str">
        <f>VLOOKUP(E195,Foglio4!$A$2:$B$33,2,FALSE())</f>
        <v>AC221E00006</v>
      </c>
      <c r="G195" s="27" t="str">
        <f t="shared" si="1"/>
        <v>AC221E00006*</v>
      </c>
      <c r="H195" s="27" t="str">
        <f>IFERROR(__xludf.DUMMYFUNCTION("+IFERROR(TEXTJOIN(char(10),TRUE(),FILTER(Foglio5!$B$2:$B$90,Foglio5!$A$2:$A$90=F195)),"""")"),"")</f>
        <v/>
      </c>
      <c r="I195" s="27" t="str">
        <f>IFERROR(__xludf.DUMMYFUNCTION("TEXTJOIN(char(10),TRUE(),FILTER(Foglio5!$B$2:$B$90,Foglio5!$A$2:$A$90=G195))"),"")</f>
        <v/>
      </c>
      <c r="J195" s="27"/>
      <c r="K195" s="27"/>
      <c r="L195" s="27"/>
      <c r="M195" s="27"/>
      <c r="N195" s="27"/>
      <c r="O195" s="27"/>
      <c r="P195" s="27"/>
    </row>
    <row r="196">
      <c r="A196" s="26" t="s">
        <v>303</v>
      </c>
      <c r="B196" s="19">
        <v>38059.0</v>
      </c>
      <c r="C196" s="26" t="s">
        <v>303</v>
      </c>
      <c r="D196" s="28">
        <v>1.0</v>
      </c>
      <c r="E196" s="26" t="s">
        <v>143</v>
      </c>
      <c r="F196" s="27" t="str">
        <f>VLOOKUP(E196,Foglio4!$A$2:$B$33,2,FALSE())</f>
        <v>AC221E00024</v>
      </c>
      <c r="G196" s="27" t="str">
        <f t="shared" si="1"/>
        <v>AC221E00024*</v>
      </c>
      <c r="H196" s="27" t="str">
        <f>IFERROR(__xludf.DUMMYFUNCTION("+IFERROR(TEXTJOIN(char(10),TRUE(),FILTER(Foglio5!$B$2:$B$90,Foglio5!$A$2:$A$90=F196)),"""")"),"CER.TO - CER TRENTINO ORIENTALE")</f>
        <v>CER.TO - CER TRENTINO ORIENTALE</v>
      </c>
      <c r="I196" s="27" t="str">
        <f>IFERROR(__xludf.DUMMYFUNCTION("TEXTJOIN(char(10),TRUE(),FILTER(Foglio5!$B$2:$B$90,Foglio5!$A$2:$A$90=G196))"),"CERVALS")</f>
        <v>CERVALS</v>
      </c>
      <c r="J196" s="27"/>
      <c r="K196" s="27"/>
      <c r="L196" s="27"/>
      <c r="M196" s="27"/>
      <c r="N196" s="27"/>
      <c r="O196" s="27"/>
      <c r="P196" s="27"/>
    </row>
    <row r="197">
      <c r="A197" s="26" t="s">
        <v>304</v>
      </c>
      <c r="B197" s="19">
        <v>38036.0</v>
      </c>
      <c r="C197" s="26" t="s">
        <v>305</v>
      </c>
      <c r="D197" s="28">
        <v>1.0</v>
      </c>
      <c r="E197" s="26" t="s">
        <v>244</v>
      </c>
      <c r="F197" s="27" t="str">
        <f>VLOOKUP(E197,Foglio4!$A$2:$B$33,2,FALSE())</f>
        <v>AC221E00026</v>
      </c>
      <c r="G197" s="27" t="str">
        <f t="shared" si="1"/>
        <v>AC221E00026*</v>
      </c>
      <c r="H197" s="27" t="str">
        <f>IFERROR(__xludf.DUMMYFUNCTION("+IFERROR(TEXTJOIN(char(10),TRUE(),FILTER(Foglio5!$B$2:$B$90,Foglio5!$A$2:$A$90=F197)),"""")"),"")</f>
        <v/>
      </c>
      <c r="I197" s="27" t="str">
        <f>IFERROR(__xludf.DUMMYFUNCTION("TEXTJOIN(char(10),TRUE(),FILTER(Foglio5!$B$2:$B$90,Foglio5!$A$2:$A$90=G197))"),"CER FIEMME
CESLA")</f>
        <v>CER FIEMME
CESLA</v>
      </c>
      <c r="J197" s="27"/>
      <c r="K197" s="27"/>
      <c r="L197" s="27"/>
      <c r="M197" s="27"/>
      <c r="N197" s="27"/>
      <c r="O197" s="27"/>
      <c r="P197" s="27"/>
    </row>
    <row r="198">
      <c r="A198" s="26" t="s">
        <v>306</v>
      </c>
      <c r="B198" s="19">
        <v>38078.0</v>
      </c>
      <c r="C198" s="26" t="s">
        <v>307</v>
      </c>
      <c r="D198" s="28">
        <v>1.0</v>
      </c>
      <c r="E198" s="26" t="s">
        <v>132</v>
      </c>
      <c r="F198" s="27" t="str">
        <f>VLOOKUP(E198,Foglio4!$A$2:$B$33,2,FALSE())</f>
        <v>AC221E00007</v>
      </c>
      <c r="G198" s="27" t="str">
        <f t="shared" si="1"/>
        <v>AC221E00007*</v>
      </c>
      <c r="H198" s="27" t="str">
        <f>IFERROR(__xludf.DUMMYFUNCTION("+IFERROR(TEXTJOIN(char(10),TRUE(),FILTER(Foglio5!$B$2:$B$90,Foglio5!$A$2:$A$90=F198)),"""")"),"EUREKA CER")</f>
        <v>EUREKA CER</v>
      </c>
      <c r="I198" s="27" t="str">
        <f>IFERROR(__xludf.DUMMYFUNCTION("TEXTJOIN(char(10),TRUE(),FILTER(Foglio5!$B$2:$B$90,Foglio5!$A$2:$A$90=G198))"),"CER DEL SARCA")</f>
        <v>CER DEL SARCA</v>
      </c>
      <c r="J198" s="27"/>
      <c r="K198" s="27"/>
      <c r="L198" s="27"/>
      <c r="M198" s="27"/>
      <c r="N198" s="27"/>
      <c r="O198" s="27"/>
      <c r="P198" s="27"/>
    </row>
    <row r="199">
      <c r="A199" s="26" t="s">
        <v>306</v>
      </c>
      <c r="B199" s="19">
        <v>38078.0</v>
      </c>
      <c r="C199" s="26" t="s">
        <v>308</v>
      </c>
      <c r="D199" s="28">
        <v>1.0</v>
      </c>
      <c r="E199" s="26" t="s">
        <v>132</v>
      </c>
      <c r="F199" s="27" t="str">
        <f>VLOOKUP(E199,Foglio4!$A$2:$B$33,2,FALSE())</f>
        <v>AC221E00007</v>
      </c>
      <c r="G199" s="27" t="str">
        <f t="shared" si="1"/>
        <v>AC221E00007*</v>
      </c>
      <c r="H199" s="27" t="str">
        <f>IFERROR(__xludf.DUMMYFUNCTION("+IFERROR(TEXTJOIN(char(10),TRUE(),FILTER(Foglio5!$B$2:$B$90,Foglio5!$A$2:$A$90=F199)),"""")"),"EUREKA CER")</f>
        <v>EUREKA CER</v>
      </c>
      <c r="I199" s="27" t="str">
        <f>IFERROR(__xludf.DUMMYFUNCTION("TEXTJOIN(char(10),TRUE(),FILTER(Foglio5!$B$2:$B$90,Foglio5!$A$2:$A$90=G199))"),"CER DEL SARCA")</f>
        <v>CER DEL SARCA</v>
      </c>
      <c r="J199" s="27"/>
      <c r="K199" s="27"/>
      <c r="L199" s="27"/>
      <c r="M199" s="27"/>
      <c r="N199" s="27"/>
      <c r="O199" s="27"/>
      <c r="P199" s="27"/>
    </row>
    <row r="200">
      <c r="A200" s="26" t="s">
        <v>309</v>
      </c>
      <c r="B200" s="19">
        <v>38098.0</v>
      </c>
      <c r="C200" s="26" t="s">
        <v>310</v>
      </c>
      <c r="D200" s="28">
        <v>1.0</v>
      </c>
      <c r="E200" s="26" t="s">
        <v>116</v>
      </c>
      <c r="F200" s="27" t="str">
        <f>VLOOKUP(E200,Foglio4!$A$2:$B$33,2,FALSE())</f>
        <v>AC221E00016</v>
      </c>
      <c r="G200" s="27" t="str">
        <f t="shared" si="1"/>
        <v>AC221E00016*</v>
      </c>
      <c r="H200" s="27" t="str">
        <f>IFERROR(__xludf.DUMMYFUNCTION("+IFERROR(TEXTJOIN(char(10),TRUE(),FILTER(Foglio5!$B$2:$B$90,Foglio5!$A$2:$A$90=F200)),"""")"),"KONCERT")</f>
        <v>KONCERT</v>
      </c>
      <c r="I200" s="27" t="str">
        <f>IFERROR(__xludf.DUMMYFUNCTION("TEXTJOIN(char(10),TRUE(),FILTER(Foglio5!$B$2:$B$90,Foglio5!$A$2:$A$90=G200))"),"")</f>
        <v/>
      </c>
      <c r="J200" s="27"/>
      <c r="K200" s="27"/>
      <c r="L200" s="27"/>
      <c r="M200" s="27"/>
      <c r="N200" s="27"/>
      <c r="O200" s="27"/>
      <c r="P200" s="27"/>
    </row>
    <row r="201">
      <c r="A201" s="26" t="s">
        <v>309</v>
      </c>
      <c r="B201" s="19">
        <v>38098.0</v>
      </c>
      <c r="C201" s="26" t="s">
        <v>311</v>
      </c>
      <c r="D201" s="28">
        <v>1.0</v>
      </c>
      <c r="E201" s="26" t="s">
        <v>116</v>
      </c>
      <c r="F201" s="27" t="str">
        <f>VLOOKUP(E201,Foglio4!$A$2:$B$33,2,FALSE())</f>
        <v>AC221E00016</v>
      </c>
      <c r="G201" s="27" t="str">
        <f t="shared" si="1"/>
        <v>AC221E00016*</v>
      </c>
      <c r="H201" s="27" t="str">
        <f>IFERROR(__xludf.DUMMYFUNCTION("+IFERROR(TEXTJOIN(char(10),TRUE(),FILTER(Foglio5!$B$2:$B$90,Foglio5!$A$2:$A$90=F201)),"""")"),"KONCERT")</f>
        <v>KONCERT</v>
      </c>
      <c r="I201" s="27" t="str">
        <f>IFERROR(__xludf.DUMMYFUNCTION("TEXTJOIN(char(10),TRUE(),FILTER(Foglio5!$B$2:$B$90,Foglio5!$A$2:$A$90=G201))"),"")</f>
        <v/>
      </c>
      <c r="J201" s="27"/>
      <c r="K201" s="27"/>
      <c r="L201" s="27"/>
      <c r="M201" s="27"/>
      <c r="N201" s="27"/>
      <c r="O201" s="27"/>
      <c r="P201" s="27"/>
    </row>
    <row r="202">
      <c r="A202" s="26" t="s">
        <v>312</v>
      </c>
      <c r="B202" s="19">
        <v>38050.0</v>
      </c>
      <c r="C202" s="26" t="s">
        <v>312</v>
      </c>
      <c r="D202" s="28">
        <v>1.0</v>
      </c>
      <c r="E202" s="26" t="s">
        <v>137</v>
      </c>
      <c r="F202" s="27" t="str">
        <f>VLOOKUP(E202,Foglio4!$A$2:$B$33,2,FALSE())</f>
        <v>AC221E00021</v>
      </c>
      <c r="G202" s="27" t="str">
        <f t="shared" si="1"/>
        <v>AC221E00021*</v>
      </c>
      <c r="H202" s="27" t="str">
        <f>IFERROR(__xludf.DUMMYFUNCTION("+IFERROR(TEXTJOIN(char(10),TRUE(),FILTER(Foglio5!$B$2:$B$90,Foglio5!$A$2:$A$90=F202)),"""")"),"EYCO SOCIETÀ COOPERATIVA")</f>
        <v>EYCO SOCIETÀ COOPERATIVA</v>
      </c>
      <c r="I202" s="27" t="str">
        <f>IFERROR(__xludf.DUMMYFUNCTION("TEXTJOIN(char(10),TRUE(),FILTER(Foglio5!$B$2:$B$90,Foglio5!$A$2:$A$90=G202))"),"CIVE C'è
COM.EN.PINE'")</f>
        <v>CIVE C'è
COM.EN.PINE'</v>
      </c>
      <c r="J202" s="27"/>
      <c r="K202" s="27"/>
      <c r="L202" s="27"/>
      <c r="M202" s="27"/>
      <c r="N202" s="27"/>
      <c r="O202" s="27"/>
      <c r="P202" s="27"/>
    </row>
    <row r="203">
      <c r="A203" s="26" t="s">
        <v>313</v>
      </c>
      <c r="B203" s="19">
        <v>38010.0</v>
      </c>
      <c r="C203" s="26" t="s">
        <v>313</v>
      </c>
      <c r="D203" s="28">
        <v>1.0</v>
      </c>
      <c r="E203" s="26" t="s">
        <v>129</v>
      </c>
      <c r="F203" s="27" t="str">
        <f>VLOOKUP(E203,Foglio4!$A$2:$B$33,2,FALSE())</f>
        <v>AC221E00010</v>
      </c>
      <c r="G203" s="27" t="str">
        <f t="shared" si="1"/>
        <v>AC221E00010*</v>
      </c>
      <c r="H203" s="27" t="str">
        <f>IFERROR(__xludf.DUMMYFUNCTION("+IFERROR(TEXTJOIN(char(10),TRUE(),FILTER(Foglio5!$B$2:$B$90,Foglio5!$A$2:$A$90=F203)),"""")"),"EYCO SOCIETÀ COOPERATIVA
NOS ENERGIA")</f>
        <v>EYCO SOCIETÀ COOPERATIVA
NOS ENERGIA</v>
      </c>
      <c r="I203" s="27" t="str">
        <f>IFERROR(__xludf.DUMMYFUNCTION("TEXTJOIN(char(10),TRUE(),FILTER(Foglio5!$B$2:$B$90,Foglio5!$A$2:$A$90=G203))"),"")</f>
        <v/>
      </c>
      <c r="J203" s="27"/>
      <c r="K203" s="27"/>
      <c r="L203" s="27"/>
      <c r="M203" s="27"/>
      <c r="N203" s="27"/>
      <c r="O203" s="27"/>
      <c r="P203" s="27"/>
    </row>
    <row r="204">
      <c r="A204" s="26" t="s">
        <v>314</v>
      </c>
      <c r="B204" s="19">
        <v>38011.0</v>
      </c>
      <c r="C204" s="26" t="s">
        <v>314</v>
      </c>
      <c r="D204" s="28">
        <v>1.0</v>
      </c>
      <c r="E204" s="26" t="s">
        <v>129</v>
      </c>
      <c r="F204" s="27" t="str">
        <f>VLOOKUP(E204,Foglio4!$A$2:$B$33,2,FALSE())</f>
        <v>AC221E00010</v>
      </c>
      <c r="G204" s="27" t="str">
        <f t="shared" si="1"/>
        <v>AC221E00010*</v>
      </c>
      <c r="H204" s="27" t="str">
        <f>IFERROR(__xludf.DUMMYFUNCTION("+IFERROR(TEXTJOIN(char(10),TRUE(),FILTER(Foglio5!$B$2:$B$90,Foglio5!$A$2:$A$90=F204)),"""")"),"EYCO SOCIETÀ COOPERATIVA
NOS ENERGIA")</f>
        <v>EYCO SOCIETÀ COOPERATIVA
NOS ENERGIA</v>
      </c>
      <c r="I204" s="27" t="str">
        <f>IFERROR(__xludf.DUMMYFUNCTION("TEXTJOIN(char(10),TRUE(),FILTER(Foglio5!$B$2:$B$90,Foglio5!$A$2:$A$90=G204))"),"")</f>
        <v/>
      </c>
      <c r="J204" s="27"/>
      <c r="K204" s="27"/>
      <c r="L204" s="27"/>
      <c r="M204" s="27"/>
      <c r="N204" s="27"/>
      <c r="O204" s="27"/>
      <c r="P204" s="27"/>
    </row>
    <row r="205">
      <c r="A205" s="26" t="s">
        <v>143</v>
      </c>
      <c r="B205" s="19">
        <v>38050.0</v>
      </c>
      <c r="C205" s="26" t="s">
        <v>143</v>
      </c>
      <c r="D205" s="28">
        <v>1.0</v>
      </c>
      <c r="E205" s="26" t="s">
        <v>143</v>
      </c>
      <c r="F205" s="27" t="str">
        <f>VLOOKUP(E205,Foglio4!$A$2:$B$33,2,FALSE())</f>
        <v>AC221E00024</v>
      </c>
      <c r="G205" s="27" t="str">
        <f t="shared" si="1"/>
        <v>AC221E00024*</v>
      </c>
      <c r="H205" s="27" t="str">
        <f>IFERROR(__xludf.DUMMYFUNCTION("+IFERROR(TEXTJOIN(char(10),TRUE(),FILTER(Foglio5!$B$2:$B$90,Foglio5!$A$2:$A$90=F205)),"""")"),"CER.TO - CER TRENTINO ORIENTALE")</f>
        <v>CER.TO - CER TRENTINO ORIENTALE</v>
      </c>
      <c r="I205" s="27" t="str">
        <f>IFERROR(__xludf.DUMMYFUNCTION("TEXTJOIN(char(10),TRUE(),FILTER(Foglio5!$B$2:$B$90,Foglio5!$A$2:$A$90=G205))"),"CERVALS")</f>
        <v>CERVALS</v>
      </c>
      <c r="J205" s="27"/>
      <c r="K205" s="27"/>
      <c r="L205" s="27"/>
      <c r="M205" s="27"/>
      <c r="N205" s="27"/>
      <c r="O205" s="27"/>
      <c r="P205" s="27"/>
    </row>
    <row r="206">
      <c r="A206" s="26" t="s">
        <v>315</v>
      </c>
      <c r="B206" s="19">
        <v>38047.0</v>
      </c>
      <c r="C206" s="26" t="s">
        <v>315</v>
      </c>
      <c r="D206" s="28">
        <v>0.76</v>
      </c>
      <c r="E206" s="26" t="s">
        <v>116</v>
      </c>
      <c r="F206" s="27" t="str">
        <f>VLOOKUP(E206,Foglio4!$A$2:$B$33,2,FALSE())</f>
        <v>AC221E00016</v>
      </c>
      <c r="G206" s="27" t="str">
        <f t="shared" si="1"/>
        <v>AC221E00016*</v>
      </c>
      <c r="H206" s="27" t="str">
        <f>IFERROR(__xludf.DUMMYFUNCTION("+IFERROR(TEXTJOIN(char(10),TRUE(),FILTER(Foglio5!$B$2:$B$90,Foglio5!$A$2:$A$90=F206)),"""")"),"KONCERT")</f>
        <v>KONCERT</v>
      </c>
      <c r="I206" s="27" t="str">
        <f>IFERROR(__xludf.DUMMYFUNCTION("TEXTJOIN(char(10),TRUE(),FILTER(Foglio5!$B$2:$B$90,Foglio5!$A$2:$A$90=G206))"),"")</f>
        <v/>
      </c>
      <c r="J206" s="27"/>
      <c r="K206" s="27"/>
      <c r="L206" s="27"/>
      <c r="M206" s="27"/>
      <c r="N206" s="27"/>
      <c r="O206" s="27"/>
      <c r="P206" s="27"/>
    </row>
    <row r="207">
      <c r="A207" s="26" t="s">
        <v>315</v>
      </c>
      <c r="B207" s="19">
        <v>38047.0</v>
      </c>
      <c r="C207" s="26" t="s">
        <v>315</v>
      </c>
      <c r="D207" s="28">
        <v>0.24</v>
      </c>
      <c r="E207" s="26" t="s">
        <v>118</v>
      </c>
      <c r="F207" s="27" t="str">
        <f>VLOOKUP(E207,Foglio4!$A$2:$B$33,2,FALSE())</f>
        <v>AC221E00022</v>
      </c>
      <c r="G207" s="27" t="str">
        <f t="shared" si="1"/>
        <v>AC221E00022*</v>
      </c>
      <c r="H207" s="27" t="str">
        <f>IFERROR(__xludf.DUMMYFUNCTION("+IFERROR(TEXTJOIN(char(10),TRUE(),FILTER(Foglio5!$B$2:$B$90,Foglio5!$A$2:$A$90=F207)),"""")"),"EYCO SOCIETÀ COOPERATIVA")</f>
        <v>EYCO SOCIETÀ COOPERATIVA</v>
      </c>
      <c r="I207" s="27" t="str">
        <f>IFERROR(__xludf.DUMMYFUNCTION("TEXTJOIN(char(10),TRUE(),FILTER(Foglio5!$B$2:$B$90,Foglio5!$A$2:$A$90=G207))"),"CER CEMBRA
CER FIEMME")</f>
        <v>CER CEMBRA
CER FIEMME</v>
      </c>
      <c r="J207" s="27"/>
      <c r="K207" s="27"/>
      <c r="L207" s="27"/>
      <c r="M207" s="27"/>
      <c r="N207" s="27"/>
      <c r="O207" s="27"/>
      <c r="P207" s="27"/>
    </row>
    <row r="208">
      <c r="A208" s="26" t="s">
        <v>316</v>
      </c>
      <c r="B208" s="19">
        <v>38087.0</v>
      </c>
      <c r="C208" s="26" t="s">
        <v>317</v>
      </c>
      <c r="D208" s="28">
        <v>1.0</v>
      </c>
      <c r="E208" s="26" t="s">
        <v>157</v>
      </c>
      <c r="F208" s="27" t="str">
        <f>VLOOKUP(E208,Foglio4!$A$2:$B$33,2,FALSE())</f>
        <v>AC221E00000</v>
      </c>
      <c r="G208" s="27" t="str">
        <f t="shared" si="1"/>
        <v>AC221E00000*</v>
      </c>
      <c r="H208" s="27" t="str">
        <f>IFERROR(__xludf.DUMMYFUNCTION("+IFERROR(TEXTJOIN(char(10),TRUE(),FILTER(Foglio5!$B$2:$B$90,Foglio5!$A$2:$A$90=F208)),"""")"),"CER DEL SARCA")</f>
        <v>CER DEL SARCA</v>
      </c>
      <c r="I208" s="27" t="str">
        <f>IFERROR(__xludf.DUMMYFUNCTION("TEXTJOIN(char(10),TRUE(),FILTER(Foglio5!$B$2:$B$90,Foglio5!$A$2:$A$90=G208))"),"")</f>
        <v/>
      </c>
      <c r="J208" s="27"/>
      <c r="K208" s="27"/>
      <c r="L208" s="27"/>
      <c r="M208" s="27"/>
      <c r="N208" s="27"/>
      <c r="O208" s="27"/>
      <c r="P208" s="27"/>
    </row>
    <row r="209">
      <c r="A209" s="26" t="s">
        <v>316</v>
      </c>
      <c r="B209" s="19">
        <v>38087.0</v>
      </c>
      <c r="C209" s="26" t="s">
        <v>318</v>
      </c>
      <c r="D209" s="28">
        <v>1.0</v>
      </c>
      <c r="E209" s="26" t="s">
        <v>157</v>
      </c>
      <c r="F209" s="27" t="str">
        <f>VLOOKUP(E209,Foglio4!$A$2:$B$33,2,FALSE())</f>
        <v>AC221E00000</v>
      </c>
      <c r="G209" s="27" t="str">
        <f t="shared" si="1"/>
        <v>AC221E00000*</v>
      </c>
      <c r="H209" s="27" t="str">
        <f>IFERROR(__xludf.DUMMYFUNCTION("+IFERROR(TEXTJOIN(char(10),TRUE(),FILTER(Foglio5!$B$2:$B$90,Foglio5!$A$2:$A$90=F209)),"""")"),"CER DEL SARCA")</f>
        <v>CER DEL SARCA</v>
      </c>
      <c r="I209" s="27" t="str">
        <f>IFERROR(__xludf.DUMMYFUNCTION("TEXTJOIN(char(10),TRUE(),FILTER(Foglio5!$B$2:$B$90,Foglio5!$A$2:$A$90=G209))"),"")</f>
        <v/>
      </c>
      <c r="J209" s="27"/>
      <c r="K209" s="27"/>
      <c r="L209" s="27"/>
      <c r="M209" s="27"/>
      <c r="N209" s="27"/>
      <c r="O209" s="27"/>
      <c r="P209" s="27"/>
    </row>
    <row r="210">
      <c r="A210" s="26" t="s">
        <v>316</v>
      </c>
      <c r="B210" s="19">
        <v>38087.0</v>
      </c>
      <c r="C210" s="26" t="s">
        <v>319</v>
      </c>
      <c r="D210" s="28">
        <v>1.0</v>
      </c>
      <c r="E210" s="26" t="s">
        <v>157</v>
      </c>
      <c r="F210" s="27" t="str">
        <f>VLOOKUP(E210,Foglio4!$A$2:$B$33,2,FALSE())</f>
        <v>AC221E00000</v>
      </c>
      <c r="G210" s="27" t="str">
        <f t="shared" si="1"/>
        <v>AC221E00000*</v>
      </c>
      <c r="H210" s="27" t="str">
        <f>IFERROR(__xludf.DUMMYFUNCTION("+IFERROR(TEXTJOIN(char(10),TRUE(),FILTER(Foglio5!$B$2:$B$90,Foglio5!$A$2:$A$90=F210)),"""")"),"CER DEL SARCA")</f>
        <v>CER DEL SARCA</v>
      </c>
      <c r="I210" s="27" t="str">
        <f>IFERROR(__xludf.DUMMYFUNCTION("TEXTJOIN(char(10),TRUE(),FILTER(Foglio5!$B$2:$B$90,Foglio5!$A$2:$A$90=G210))"),"")</f>
        <v/>
      </c>
      <c r="J210" s="27"/>
      <c r="K210" s="27"/>
      <c r="L210" s="27"/>
      <c r="M210" s="27"/>
      <c r="N210" s="27"/>
      <c r="O210" s="27"/>
      <c r="P210" s="27"/>
    </row>
    <row r="211">
      <c r="A211" s="26" t="s">
        <v>316</v>
      </c>
      <c r="B211" s="19">
        <v>38087.0</v>
      </c>
      <c r="C211" s="26" t="s">
        <v>320</v>
      </c>
      <c r="D211" s="28">
        <v>1.0</v>
      </c>
      <c r="E211" s="26" t="s">
        <v>157</v>
      </c>
      <c r="F211" s="27" t="str">
        <f>VLOOKUP(E211,Foglio4!$A$2:$B$33,2,FALSE())</f>
        <v>AC221E00000</v>
      </c>
      <c r="G211" s="27" t="str">
        <f t="shared" si="1"/>
        <v>AC221E00000*</v>
      </c>
      <c r="H211" s="27" t="str">
        <f>IFERROR(__xludf.DUMMYFUNCTION("+IFERROR(TEXTJOIN(char(10),TRUE(),FILTER(Foglio5!$B$2:$B$90,Foglio5!$A$2:$A$90=F211)),"""")"),"CER DEL SARCA")</f>
        <v>CER DEL SARCA</v>
      </c>
      <c r="I211" s="27" t="str">
        <f>IFERROR(__xludf.DUMMYFUNCTION("TEXTJOIN(char(10),TRUE(),FILTER(Foglio5!$B$2:$B$90,Foglio5!$A$2:$A$90=G211))"),"")</f>
        <v/>
      </c>
      <c r="J211" s="27"/>
      <c r="K211" s="27"/>
      <c r="L211" s="27"/>
      <c r="M211" s="27"/>
      <c r="N211" s="27"/>
      <c r="O211" s="27"/>
      <c r="P211" s="27"/>
    </row>
    <row r="212">
      <c r="A212" s="26" t="s">
        <v>321</v>
      </c>
      <c r="B212" s="19">
        <v>38010.0</v>
      </c>
      <c r="C212" s="26" t="s">
        <v>321</v>
      </c>
      <c r="D212" s="28">
        <v>1.0</v>
      </c>
      <c r="E212" s="26" t="s">
        <v>129</v>
      </c>
      <c r="F212" s="27" t="str">
        <f>VLOOKUP(E212,Foglio4!$A$2:$B$33,2,FALSE())</f>
        <v>AC221E00010</v>
      </c>
      <c r="G212" s="27" t="str">
        <f t="shared" si="1"/>
        <v>AC221E00010*</v>
      </c>
      <c r="H212" s="27" t="str">
        <f>IFERROR(__xludf.DUMMYFUNCTION("+IFERROR(TEXTJOIN(char(10),TRUE(),FILTER(Foglio5!$B$2:$B$90,Foglio5!$A$2:$A$90=F212)),"""")"),"EYCO SOCIETÀ COOPERATIVA
NOS ENERGIA")</f>
        <v>EYCO SOCIETÀ COOPERATIVA
NOS ENERGIA</v>
      </c>
      <c r="I212" s="27" t="str">
        <f>IFERROR(__xludf.DUMMYFUNCTION("TEXTJOIN(char(10),TRUE(),FILTER(Foglio5!$B$2:$B$90,Foglio5!$A$2:$A$90=G212))"),"")</f>
        <v/>
      </c>
      <c r="J212" s="27"/>
      <c r="K212" s="27"/>
      <c r="L212" s="27"/>
      <c r="M212" s="27"/>
      <c r="N212" s="27"/>
      <c r="O212" s="27"/>
      <c r="P212" s="27"/>
    </row>
    <row r="213">
      <c r="A213" s="26" t="s">
        <v>322</v>
      </c>
      <c r="B213" s="19">
        <v>38030.0</v>
      </c>
      <c r="C213" s="26" t="s">
        <v>322</v>
      </c>
      <c r="D213" s="28">
        <v>1.0</v>
      </c>
      <c r="E213" s="26" t="s">
        <v>244</v>
      </c>
      <c r="F213" s="27" t="str">
        <f>VLOOKUP(E213,Foglio4!$A$2:$B$33,2,FALSE())</f>
        <v>AC221E00026</v>
      </c>
      <c r="G213" s="27" t="str">
        <f t="shared" si="1"/>
        <v>AC221E00026*</v>
      </c>
      <c r="H213" s="27" t="str">
        <f>IFERROR(__xludf.DUMMYFUNCTION("+IFERROR(TEXTJOIN(char(10),TRUE(),FILTER(Foglio5!$B$2:$B$90,Foglio5!$A$2:$A$90=F213)),"""")"),"")</f>
        <v/>
      </c>
      <c r="I213" s="27" t="str">
        <f>IFERROR(__xludf.DUMMYFUNCTION("TEXTJOIN(char(10),TRUE(),FILTER(Foglio5!$B$2:$B$90,Foglio5!$A$2:$A$90=G213))"),"CER FIEMME
CESLA")</f>
        <v>CER FIEMME
CESLA</v>
      </c>
      <c r="J213" s="27"/>
      <c r="K213" s="27"/>
      <c r="L213" s="27"/>
      <c r="M213" s="27"/>
      <c r="N213" s="27"/>
      <c r="O213" s="27"/>
      <c r="P213" s="27"/>
    </row>
    <row r="214">
      <c r="A214" s="26" t="s">
        <v>323</v>
      </c>
      <c r="B214" s="19">
        <v>38048.0</v>
      </c>
      <c r="C214" s="26" t="s">
        <v>323</v>
      </c>
      <c r="D214" s="28">
        <v>1.0</v>
      </c>
      <c r="E214" s="26" t="s">
        <v>118</v>
      </c>
      <c r="F214" s="27" t="str">
        <f>VLOOKUP(E214,Foglio4!$A$2:$B$33,2,FALSE())</f>
        <v>AC221E00022</v>
      </c>
      <c r="G214" s="27" t="str">
        <f t="shared" si="1"/>
        <v>AC221E00022*</v>
      </c>
      <c r="H214" s="27" t="str">
        <f>IFERROR(__xludf.DUMMYFUNCTION("+IFERROR(TEXTJOIN(char(10),TRUE(),FILTER(Foglio5!$B$2:$B$90,Foglio5!$A$2:$A$90=F214)),"""")"),"EYCO SOCIETÀ COOPERATIVA")</f>
        <v>EYCO SOCIETÀ COOPERATIVA</v>
      </c>
      <c r="I214" s="27" t="str">
        <f>IFERROR(__xludf.DUMMYFUNCTION("TEXTJOIN(char(10),TRUE(),FILTER(Foglio5!$B$2:$B$90,Foglio5!$A$2:$A$90=G214))"),"CER CEMBRA
CER FIEMME")</f>
        <v>CER CEMBRA
CER FIEMME</v>
      </c>
      <c r="J214" s="27"/>
      <c r="K214" s="27"/>
      <c r="L214" s="27"/>
      <c r="M214" s="27"/>
      <c r="N214" s="27"/>
      <c r="O214" s="27"/>
      <c r="P214" s="27"/>
    </row>
    <row r="215">
      <c r="A215" s="26" t="s">
        <v>324</v>
      </c>
      <c r="B215" s="19">
        <v>38088.0</v>
      </c>
      <c r="C215" s="26" t="s">
        <v>324</v>
      </c>
      <c r="D215" s="28">
        <v>0.23</v>
      </c>
      <c r="E215" s="26" t="s">
        <v>145</v>
      </c>
      <c r="F215" s="27" t="str">
        <f>VLOOKUP(E215,Foglio4!$A$2:$B$33,2,FALSE())</f>
        <v>AC221E00003</v>
      </c>
      <c r="G215" s="27" t="str">
        <f t="shared" si="1"/>
        <v>AC221E00003*</v>
      </c>
      <c r="H215" s="27" t="str">
        <f>IFERROR(__xludf.DUMMYFUNCTION("+IFERROR(TEXTJOIN(char(10),TRUE(),FILTER(Foglio5!$B$2:$B$90,Foglio5!$A$2:$A$90=F215)),"""")"),"")</f>
        <v/>
      </c>
      <c r="I215" s="27" t="str">
        <f>IFERROR(__xludf.DUMMYFUNCTION("TEXTJOIN(char(10),TRUE(),FILTER(Foglio5!$B$2:$B$90,Foglio5!$A$2:$A$90=G215))"),"CER DEL SARCA")</f>
        <v>CER DEL SARCA</v>
      </c>
      <c r="J215" s="27"/>
      <c r="K215" s="27"/>
      <c r="L215" s="27"/>
      <c r="M215" s="27"/>
      <c r="N215" s="27"/>
      <c r="O215" s="27"/>
      <c r="P215" s="27"/>
    </row>
    <row r="216">
      <c r="A216" s="26" t="s">
        <v>324</v>
      </c>
      <c r="B216" s="19">
        <v>38088.0</v>
      </c>
      <c r="C216" s="26" t="s">
        <v>324</v>
      </c>
      <c r="D216" s="28">
        <v>0.77</v>
      </c>
      <c r="E216" s="26" t="s">
        <v>157</v>
      </c>
      <c r="F216" s="27" t="str">
        <f>VLOOKUP(E216,Foglio4!$A$2:$B$33,2,FALSE())</f>
        <v>AC221E00000</v>
      </c>
      <c r="G216" s="27" t="str">
        <f t="shared" si="1"/>
        <v>AC221E00000*</v>
      </c>
      <c r="H216" s="27" t="str">
        <f>IFERROR(__xludf.DUMMYFUNCTION("+IFERROR(TEXTJOIN(char(10),TRUE(),FILTER(Foglio5!$B$2:$B$90,Foglio5!$A$2:$A$90=F216)),"""")"),"CER DEL SARCA")</f>
        <v>CER DEL SARCA</v>
      </c>
      <c r="I216" s="27" t="str">
        <f>IFERROR(__xludf.DUMMYFUNCTION("TEXTJOIN(char(10),TRUE(),FILTER(Foglio5!$B$2:$B$90,Foglio5!$A$2:$A$90=G216))"),"")</f>
        <v/>
      </c>
      <c r="J216" s="27"/>
      <c r="K216" s="27"/>
      <c r="L216" s="27"/>
      <c r="M216" s="27"/>
      <c r="N216" s="27"/>
      <c r="O216" s="27"/>
      <c r="P216" s="27"/>
    </row>
    <row r="217">
      <c r="A217" s="26" t="s">
        <v>325</v>
      </c>
      <c r="B217" s="19">
        <v>38010.0</v>
      </c>
      <c r="C217" s="26" t="s">
        <v>325</v>
      </c>
      <c r="D217" s="28">
        <v>1.0</v>
      </c>
      <c r="E217" s="26" t="s">
        <v>116</v>
      </c>
      <c r="F217" s="27" t="str">
        <f>VLOOKUP(E217,Foglio4!$A$2:$B$33,2,FALSE())</f>
        <v>AC221E00016</v>
      </c>
      <c r="G217" s="27" t="str">
        <f t="shared" si="1"/>
        <v>AC221E00016*</v>
      </c>
      <c r="H217" s="27" t="str">
        <f>IFERROR(__xludf.DUMMYFUNCTION("+IFERROR(TEXTJOIN(char(10),TRUE(),FILTER(Foglio5!$B$2:$B$90,Foglio5!$A$2:$A$90=F217)),"""")"),"KONCERT")</f>
        <v>KONCERT</v>
      </c>
      <c r="I217" s="27" t="str">
        <f>IFERROR(__xludf.DUMMYFUNCTION("TEXTJOIN(char(10),TRUE(),FILTER(Foglio5!$B$2:$B$90,Foglio5!$A$2:$A$90=G217))"),"")</f>
        <v/>
      </c>
      <c r="J217" s="27"/>
      <c r="K217" s="27"/>
      <c r="L217" s="27"/>
      <c r="M217" s="27"/>
      <c r="N217" s="27"/>
      <c r="O217" s="27"/>
      <c r="P217" s="27"/>
    </row>
    <row r="218">
      <c r="A218" s="26" t="s">
        <v>326</v>
      </c>
      <c r="B218" s="19">
        <v>38010.0</v>
      </c>
      <c r="C218" s="26" t="s">
        <v>326</v>
      </c>
      <c r="D218" s="28">
        <v>1.0</v>
      </c>
      <c r="E218" s="26" t="s">
        <v>116</v>
      </c>
      <c r="F218" s="27" t="str">
        <f>VLOOKUP(E218,Foglio4!$A$2:$B$33,2,FALSE())</f>
        <v>AC221E00016</v>
      </c>
      <c r="G218" s="27" t="str">
        <f t="shared" si="1"/>
        <v>AC221E00016*</v>
      </c>
      <c r="H218" s="27" t="str">
        <f>IFERROR(__xludf.DUMMYFUNCTION("+IFERROR(TEXTJOIN(char(10),TRUE(),FILTER(Foglio5!$B$2:$B$90,Foglio5!$A$2:$A$90=F218)),"""")"),"KONCERT")</f>
        <v>KONCERT</v>
      </c>
      <c r="I218" s="27" t="str">
        <f>IFERROR(__xludf.DUMMYFUNCTION("TEXTJOIN(char(10),TRUE(),FILTER(Foglio5!$B$2:$B$90,Foglio5!$A$2:$A$90=G218))"),"")</f>
        <v/>
      </c>
      <c r="J218" s="27"/>
      <c r="K218" s="27"/>
      <c r="L218" s="27"/>
      <c r="M218" s="27"/>
      <c r="N218" s="27"/>
      <c r="O218" s="27"/>
      <c r="P218" s="27"/>
    </row>
    <row r="219">
      <c r="A219" s="26" t="s">
        <v>327</v>
      </c>
      <c r="B219" s="19">
        <v>38070.0</v>
      </c>
      <c r="C219" s="26" t="s">
        <v>327</v>
      </c>
      <c r="D219" s="28">
        <v>1.0</v>
      </c>
      <c r="E219" s="26" t="s">
        <v>132</v>
      </c>
      <c r="F219" s="27" t="str">
        <f>VLOOKUP(E219,Foglio4!$A$2:$B$33,2,FALSE())</f>
        <v>AC221E00007</v>
      </c>
      <c r="G219" s="27" t="str">
        <f t="shared" si="1"/>
        <v>AC221E00007*</v>
      </c>
      <c r="H219" s="27" t="str">
        <f>IFERROR(__xludf.DUMMYFUNCTION("+IFERROR(TEXTJOIN(char(10),TRUE(),FILTER(Foglio5!$B$2:$B$90,Foglio5!$A$2:$A$90=F219)),"""")"),"EUREKA CER")</f>
        <v>EUREKA CER</v>
      </c>
      <c r="I219" s="27" t="str">
        <f>IFERROR(__xludf.DUMMYFUNCTION("TEXTJOIN(char(10),TRUE(),FILTER(Foglio5!$B$2:$B$90,Foglio5!$A$2:$A$90=G219))"),"CER DEL SARCA")</f>
        <v>CER DEL SARCA</v>
      </c>
      <c r="J219" s="27"/>
      <c r="K219" s="27"/>
      <c r="L219" s="27"/>
      <c r="M219" s="27"/>
      <c r="N219" s="27"/>
      <c r="O219" s="27"/>
      <c r="P219" s="27"/>
    </row>
    <row r="220">
      <c r="A220" s="26" t="s">
        <v>150</v>
      </c>
      <c r="B220" s="19">
        <v>38089.0</v>
      </c>
      <c r="C220" s="26" t="s">
        <v>150</v>
      </c>
      <c r="D220" s="28">
        <v>1.0</v>
      </c>
      <c r="E220" s="26" t="s">
        <v>150</v>
      </c>
      <c r="F220" s="27" t="str">
        <f>VLOOKUP(E220,Foglio4!$A$2:$B$33,2,FALSE())</f>
        <v>AC221E00002</v>
      </c>
      <c r="G220" s="27" t="str">
        <f t="shared" si="1"/>
        <v>AC221E00002*</v>
      </c>
      <c r="H220" s="27" t="str">
        <f>IFERROR(__xludf.DUMMYFUNCTION("+IFERROR(TEXTJOIN(char(10),TRUE(),FILTER(Foglio5!$B$2:$B$90,Foglio5!$A$2:$A$90=F220)),"""")"),"LA BUONA FONTE")</f>
        <v>LA BUONA FONTE</v>
      </c>
      <c r="I220" s="27" t="str">
        <f>IFERROR(__xludf.DUMMYFUNCTION("TEXTJOIN(char(10),TRUE(),FILTER(Foglio5!$B$2:$B$90,Foglio5!$A$2:$A$90=G220))"),"CER DEL SARCA")</f>
        <v>CER DEL SARCA</v>
      </c>
      <c r="J220" s="27"/>
      <c r="K220" s="27"/>
      <c r="L220" s="27"/>
      <c r="M220" s="27"/>
      <c r="N220" s="27"/>
      <c r="O220" s="27"/>
      <c r="P220" s="27"/>
    </row>
    <row r="221">
      <c r="A221" s="26" t="s">
        <v>328</v>
      </c>
      <c r="B221" s="19">
        <v>38080.0</v>
      </c>
      <c r="C221" s="26" t="s">
        <v>328</v>
      </c>
      <c r="D221" s="28">
        <v>1.0</v>
      </c>
      <c r="E221" s="26" t="s">
        <v>145</v>
      </c>
      <c r="F221" s="27" t="str">
        <f>VLOOKUP(E221,Foglio4!$A$2:$B$33,2,FALSE())</f>
        <v>AC221E00003</v>
      </c>
      <c r="G221" s="27" t="str">
        <f t="shared" si="1"/>
        <v>AC221E00003*</v>
      </c>
      <c r="H221" s="27" t="str">
        <f>IFERROR(__xludf.DUMMYFUNCTION("+IFERROR(TEXTJOIN(char(10),TRUE(),FILTER(Foglio5!$B$2:$B$90,Foglio5!$A$2:$A$90=F221)),"""")"),"")</f>
        <v/>
      </c>
      <c r="I221" s="27" t="str">
        <f>IFERROR(__xludf.DUMMYFUNCTION("TEXTJOIN(char(10),TRUE(),FILTER(Foglio5!$B$2:$B$90,Foglio5!$A$2:$A$90=G221))"),"CER DEL SARCA")</f>
        <v>CER DEL SARCA</v>
      </c>
      <c r="J221" s="27"/>
      <c r="K221" s="27"/>
      <c r="L221" s="27"/>
      <c r="M221" s="27"/>
      <c r="N221" s="27"/>
      <c r="O221" s="27"/>
      <c r="P221" s="27"/>
    </row>
    <row r="222">
      <c r="A222" s="26" t="s">
        <v>329</v>
      </c>
      <c r="B222" s="19">
        <v>38050.0</v>
      </c>
      <c r="C222" s="26" t="s">
        <v>329</v>
      </c>
      <c r="D222" s="28">
        <v>0.05</v>
      </c>
      <c r="E222" s="26" t="s">
        <v>159</v>
      </c>
      <c r="F222" s="27" t="str">
        <f>VLOOKUP(E222,Foglio4!$A$2:$B$33,2,FALSE())</f>
        <v>AC221E00023</v>
      </c>
      <c r="G222" s="27" t="str">
        <f t="shared" si="1"/>
        <v>AC221E00023*</v>
      </c>
      <c r="H222" s="27" t="str">
        <f>IFERROR(__xludf.DUMMYFUNCTION("+IFERROR(TEXTJOIN(char(10),TRUE(),FILTER(Foglio5!$B$2:$B$90,Foglio5!$A$2:$A$90=F222)),"""")"),"CER.TO - CER TRENTINO ORIENTALE
EYCO SOCIETÀ COOPERATIVA")</f>
        <v>CER.TO - CER TRENTINO ORIENTALE
EYCO SOCIETÀ COOPERATIVA</v>
      </c>
      <c r="I222" s="27" t="str">
        <f>IFERROR(__xludf.DUMMYFUNCTION("TEXTJOIN(char(10),TRUE(),FILTER(Foglio5!$B$2:$B$90,Foglio5!$A$2:$A$90=G222))"),"")</f>
        <v/>
      </c>
      <c r="J222" s="27"/>
      <c r="K222" s="27"/>
      <c r="L222" s="27"/>
      <c r="M222" s="27"/>
      <c r="N222" s="27"/>
      <c r="O222" s="27"/>
      <c r="P222" s="27"/>
    </row>
    <row r="223">
      <c r="A223" s="26" t="s">
        <v>329</v>
      </c>
      <c r="B223" s="19">
        <v>38050.0</v>
      </c>
      <c r="C223" s="26" t="s">
        <v>329</v>
      </c>
      <c r="D223" s="28">
        <v>0.95</v>
      </c>
      <c r="E223" s="26" t="s">
        <v>143</v>
      </c>
      <c r="F223" s="27" t="str">
        <f>VLOOKUP(E223,Foglio4!$A$2:$B$33,2,FALSE())</f>
        <v>AC221E00024</v>
      </c>
      <c r="G223" s="27" t="str">
        <f t="shared" si="1"/>
        <v>AC221E00024*</v>
      </c>
      <c r="H223" s="27" t="str">
        <f>IFERROR(__xludf.DUMMYFUNCTION("+IFERROR(TEXTJOIN(char(10),TRUE(),FILTER(Foglio5!$B$2:$B$90,Foglio5!$A$2:$A$90=F223)),"""")"),"CER.TO - CER TRENTINO ORIENTALE")</f>
        <v>CER.TO - CER TRENTINO ORIENTALE</v>
      </c>
      <c r="I223" s="27" t="str">
        <f>IFERROR(__xludf.DUMMYFUNCTION("TEXTJOIN(char(10),TRUE(),FILTER(Foglio5!$B$2:$B$90,Foglio5!$A$2:$A$90=G223))"),"CERVALS")</f>
        <v>CERVALS</v>
      </c>
      <c r="J223" s="27"/>
      <c r="K223" s="27"/>
      <c r="L223" s="27"/>
      <c r="M223" s="27"/>
      <c r="N223" s="27"/>
      <c r="O223" s="27"/>
      <c r="P223" s="27"/>
    </row>
    <row r="224">
      <c r="A224" s="26" t="s">
        <v>330</v>
      </c>
      <c r="B224" s="19">
        <v>38050.0</v>
      </c>
      <c r="C224" s="26" t="s">
        <v>330</v>
      </c>
      <c r="D224" s="28">
        <v>1.0</v>
      </c>
      <c r="E224" s="26" t="s">
        <v>143</v>
      </c>
      <c r="F224" s="27" t="str">
        <f>VLOOKUP(E224,Foglio4!$A$2:$B$33,2,FALSE())</f>
        <v>AC221E00024</v>
      </c>
      <c r="G224" s="27" t="str">
        <f t="shared" si="1"/>
        <v>AC221E00024*</v>
      </c>
      <c r="H224" s="27" t="str">
        <f>IFERROR(__xludf.DUMMYFUNCTION("+IFERROR(TEXTJOIN(char(10),TRUE(),FILTER(Foglio5!$B$2:$B$90,Foglio5!$A$2:$A$90=F224)),"""")"),"CER.TO - CER TRENTINO ORIENTALE")</f>
        <v>CER.TO - CER TRENTINO ORIENTALE</v>
      </c>
      <c r="I224" s="27" t="str">
        <f>IFERROR(__xludf.DUMMYFUNCTION("TEXTJOIN(char(10),TRUE(),FILTER(Foglio5!$B$2:$B$90,Foglio5!$A$2:$A$90=G224))"),"CERVALS")</f>
        <v>CERVALS</v>
      </c>
      <c r="J224" s="27"/>
      <c r="K224" s="27"/>
      <c r="L224" s="27"/>
      <c r="M224" s="27"/>
      <c r="N224" s="27"/>
      <c r="O224" s="27"/>
      <c r="P224" s="27"/>
    </row>
    <row r="225">
      <c r="A225" s="26" t="s">
        <v>331</v>
      </c>
      <c r="B225" s="19">
        <v>38050.0</v>
      </c>
      <c r="C225" s="26" t="s">
        <v>331</v>
      </c>
      <c r="D225" s="28">
        <v>1.0</v>
      </c>
      <c r="E225" s="26" t="s">
        <v>123</v>
      </c>
      <c r="F225" s="27" t="str">
        <f>VLOOKUP(E225,Foglio4!$A$2:$B$33,2,FALSE())</f>
        <v>AC221E00020</v>
      </c>
      <c r="G225" s="27" t="str">
        <f t="shared" si="1"/>
        <v>AC221E00020*</v>
      </c>
      <c r="H225" s="27" t="str">
        <f>IFERROR(__xludf.DUMMYFUNCTION("+IFERROR(TEXTJOIN(char(10),TRUE(),FILTER(Foglio5!$B$2:$B$90,Foglio5!$A$2:$A$90=F225)),"""")"),"GREENLAND")</f>
        <v>GREENLAND</v>
      </c>
      <c r="I225" s="27" t="str">
        <f>IFERROR(__xludf.DUMMYFUNCTION("TEXTJOIN(char(10),TRUE(),FILTER(Foglio5!$B$2:$B$90,Foglio5!$A$2:$A$90=G225))"),"CER TENNA")</f>
        <v>CER TENNA</v>
      </c>
      <c r="J225" s="27"/>
      <c r="K225" s="27"/>
      <c r="L225" s="27"/>
      <c r="M225" s="27"/>
      <c r="N225" s="27"/>
      <c r="O225" s="27"/>
      <c r="P225" s="27"/>
    </row>
    <row r="226">
      <c r="A226" s="26" t="s">
        <v>332</v>
      </c>
      <c r="B226" s="19">
        <v>38060.0</v>
      </c>
      <c r="C226" s="26" t="s">
        <v>332</v>
      </c>
      <c r="D226" s="28">
        <v>1.0</v>
      </c>
      <c r="E226" s="26" t="s">
        <v>133</v>
      </c>
      <c r="F226" s="27" t="str">
        <f>VLOOKUP(E226,Foglio4!$A$2:$B$33,2,FALSE())</f>
        <v>AC221E00005</v>
      </c>
      <c r="G226" s="27" t="str">
        <f t="shared" si="1"/>
        <v>AC221E00005*</v>
      </c>
      <c r="H226" s="27" t="str">
        <f>IFERROR(__xludf.DUMMYFUNCTION("+IFERROR(TEXTJOIN(char(10),TRUE(),FILTER(Foglio5!$B$2:$B$90,Foglio5!$A$2:$A$90=F226)),"""")"),"EYCO SOCIETÀ COOPERATIVA")</f>
        <v>EYCO SOCIETÀ COOPERATIVA</v>
      </c>
      <c r="I226" s="27" t="str">
        <f>IFERROR(__xludf.DUMMYFUNCTION("TEXTJOIN(char(10),TRUE(),FILTER(Foglio5!$B$2:$B$90,Foglio5!$A$2:$A$90=G226))"),"CER DEL SARCA")</f>
        <v>CER DEL SARCA</v>
      </c>
      <c r="J226" s="27"/>
      <c r="K226" s="27"/>
      <c r="L226" s="27"/>
      <c r="M226" s="27"/>
      <c r="N226" s="27"/>
      <c r="O226" s="27"/>
      <c r="P226" s="27"/>
    </row>
    <row r="227">
      <c r="A227" s="26" t="s">
        <v>333</v>
      </c>
      <c r="B227" s="19">
        <v>38060.0</v>
      </c>
      <c r="C227" s="26" t="s">
        <v>333</v>
      </c>
      <c r="D227" s="28">
        <v>1.0</v>
      </c>
      <c r="E227" s="26" t="s">
        <v>169</v>
      </c>
      <c r="F227" s="27" t="str">
        <f>VLOOKUP(E227,Foglio4!$A$2:$B$33,2,FALSE())</f>
        <v>AC221E00017</v>
      </c>
      <c r="G227" s="27" t="str">
        <f t="shared" si="1"/>
        <v>AC221E00017*</v>
      </c>
      <c r="H227" s="27" t="str">
        <f>IFERROR(__xludf.DUMMYFUNCTION("+IFERROR(TEXTJOIN(char(10),TRUE(),FILTER(Foglio5!$B$2:$B$90,Foglio5!$A$2:$A$90=F227)),"""")"),"GREENLAND")</f>
        <v>GREENLAND</v>
      </c>
      <c r="I227" s="27" t="str">
        <f>IFERROR(__xludf.DUMMYFUNCTION("TEXTJOIN(char(10),TRUE(),FILTER(Foglio5!$B$2:$B$90,Foglio5!$A$2:$A$90=G227))"),"CER SOLIDALE TRENTINA
ENERGIA NUOVA VALLARSA")</f>
        <v>CER SOLIDALE TRENTINA
ENERGIA NUOVA VALLARSA</v>
      </c>
      <c r="J227" s="27"/>
      <c r="K227" s="27"/>
      <c r="L227" s="27"/>
      <c r="M227" s="27"/>
      <c r="N227" s="27"/>
      <c r="O227" s="27"/>
      <c r="P227" s="27"/>
    </row>
    <row r="228">
      <c r="A228" s="26" t="s">
        <v>334</v>
      </c>
      <c r="B228" s="19">
        <v>38097.0</v>
      </c>
      <c r="C228" s="26" t="s">
        <v>335</v>
      </c>
      <c r="D228" s="28">
        <v>1.0</v>
      </c>
      <c r="E228" s="26" t="s">
        <v>116</v>
      </c>
      <c r="F228" s="27" t="str">
        <f>VLOOKUP(E228,Foglio4!$A$2:$B$33,2,FALSE())</f>
        <v>AC221E00016</v>
      </c>
      <c r="G228" s="27" t="str">
        <f t="shared" si="1"/>
        <v>AC221E00016*</v>
      </c>
      <c r="H228" s="27" t="str">
        <f>IFERROR(__xludf.DUMMYFUNCTION("+IFERROR(TEXTJOIN(char(10),TRUE(),FILTER(Foglio5!$B$2:$B$90,Foglio5!$A$2:$A$90=F228)),"""")"),"KONCERT")</f>
        <v>KONCERT</v>
      </c>
      <c r="I228" s="27" t="str">
        <f>IFERROR(__xludf.DUMMYFUNCTION("TEXTJOIN(char(10),TRUE(),FILTER(Foglio5!$B$2:$B$90,Foglio5!$A$2:$A$90=G228))"),"")</f>
        <v/>
      </c>
      <c r="J228" s="27"/>
      <c r="K228" s="27"/>
      <c r="L228" s="27"/>
      <c r="M228" s="27"/>
      <c r="N228" s="27"/>
      <c r="O228" s="27"/>
      <c r="P228" s="27"/>
    </row>
    <row r="229">
      <c r="A229" s="26" t="s">
        <v>334</v>
      </c>
      <c r="B229" s="19">
        <v>38097.0</v>
      </c>
      <c r="C229" s="26" t="s">
        <v>336</v>
      </c>
      <c r="D229" s="28">
        <v>0.25</v>
      </c>
      <c r="E229" s="26" t="s">
        <v>111</v>
      </c>
      <c r="F229" s="27" t="str">
        <f>VLOOKUP(E229,Foglio4!$A$2:$B$33,2,FALSE())</f>
        <v>AC221E00018</v>
      </c>
      <c r="G229" s="27" t="str">
        <f t="shared" si="1"/>
        <v>AC221E00018*</v>
      </c>
      <c r="H229" s="27" t="str">
        <f>IFERROR(__xludf.DUMMYFUNCTION("+IFERROR(TEXTJOIN(char(10),TRUE(),FILTER(Foglio5!$B$2:$B$90,Foglio5!$A$2:$A$90=F229)),"""")"),"CER ZARGA
FONDAZIONE SOLERGIA")</f>
        <v>CER ZARGA
FONDAZIONE SOLERGIA</v>
      </c>
      <c r="I229" s="27" t="str">
        <f>IFERROR(__xludf.DUMMYFUNCTION("TEXTJOIN(char(10),TRUE(),FILTER(Foglio5!$B$2:$B$90,Foglio5!$A$2:$A$90=G229))"),"CER CAR
CER DEL SARCA
KONCERT")</f>
        <v>CER CAR
CER DEL SARCA
KONCERT</v>
      </c>
      <c r="J229" s="27"/>
      <c r="K229" s="27"/>
      <c r="L229" s="27"/>
      <c r="M229" s="27"/>
      <c r="N229" s="27"/>
      <c r="O229" s="27"/>
      <c r="P229" s="27"/>
    </row>
    <row r="230">
      <c r="A230" s="26" t="s">
        <v>334</v>
      </c>
      <c r="B230" s="19">
        <v>38097.0</v>
      </c>
      <c r="C230" s="26" t="s">
        <v>336</v>
      </c>
      <c r="D230" s="28">
        <v>0.75</v>
      </c>
      <c r="E230" s="26" t="s">
        <v>116</v>
      </c>
      <c r="F230" s="27" t="str">
        <f>VLOOKUP(E230,Foglio4!$A$2:$B$33,2,FALSE())</f>
        <v>AC221E00016</v>
      </c>
      <c r="G230" s="27" t="str">
        <f t="shared" si="1"/>
        <v>AC221E00016*</v>
      </c>
      <c r="H230" s="27" t="str">
        <f>IFERROR(__xludf.DUMMYFUNCTION("+IFERROR(TEXTJOIN(char(10),TRUE(),FILTER(Foglio5!$B$2:$B$90,Foglio5!$A$2:$A$90=F230)),"""")"),"KONCERT")</f>
        <v>KONCERT</v>
      </c>
      <c r="I230" s="27" t="str">
        <f>IFERROR(__xludf.DUMMYFUNCTION("TEXTJOIN(char(10),TRUE(),FILTER(Foglio5!$B$2:$B$90,Foglio5!$A$2:$A$90=G230))"),"")</f>
        <v/>
      </c>
      <c r="J230" s="27"/>
      <c r="K230" s="27"/>
      <c r="L230" s="27"/>
      <c r="M230" s="27"/>
      <c r="N230" s="27"/>
      <c r="O230" s="27"/>
      <c r="P230" s="27"/>
    </row>
    <row r="231">
      <c r="A231" s="26" t="s">
        <v>337</v>
      </c>
      <c r="B231" s="19">
        <v>38027.0</v>
      </c>
      <c r="C231" s="26" t="s">
        <v>337</v>
      </c>
      <c r="D231" s="28">
        <v>1.0</v>
      </c>
      <c r="E231" s="26" t="s">
        <v>162</v>
      </c>
      <c r="F231" s="27" t="str">
        <f>VLOOKUP(E231,Foglio4!$A$2:$B$33,2,FALSE())</f>
        <v>AC221E00006</v>
      </c>
      <c r="G231" s="27" t="str">
        <f t="shared" si="1"/>
        <v>AC221E00006*</v>
      </c>
      <c r="H231" s="27" t="str">
        <f>IFERROR(__xludf.DUMMYFUNCTION("+IFERROR(TEXTJOIN(char(10),TRUE(),FILTER(Foglio5!$B$2:$B$90,Foglio5!$A$2:$A$90=F231)),"""")"),"")</f>
        <v/>
      </c>
      <c r="I231" s="27" t="str">
        <f>IFERROR(__xludf.DUMMYFUNCTION("TEXTJOIN(char(10),TRUE(),FILTER(Foglio5!$B$2:$B$90,Foglio5!$A$2:$A$90=G231))"),"")</f>
        <v/>
      </c>
      <c r="J231" s="27"/>
      <c r="K231" s="27"/>
      <c r="L231" s="27"/>
      <c r="M231" s="27"/>
      <c r="N231" s="27"/>
      <c r="O231" s="27"/>
      <c r="P231" s="27"/>
    </row>
    <row r="232">
      <c r="A232" s="26" t="s">
        <v>338</v>
      </c>
      <c r="B232" s="19">
        <v>38038.0</v>
      </c>
      <c r="C232" s="26" t="s">
        <v>338</v>
      </c>
      <c r="D232" s="28">
        <v>0.12</v>
      </c>
      <c r="E232" s="26" t="s">
        <v>265</v>
      </c>
      <c r="F232" s="27" t="str">
        <f>VLOOKUP(E232,Foglio4!$A$2:$B$33,2,FALSE())</f>
        <v>AC221E00025</v>
      </c>
      <c r="G232" s="27" t="str">
        <f t="shared" si="1"/>
        <v>AC221E00025*</v>
      </c>
      <c r="H232" s="27" t="str">
        <f>IFERROR(__xludf.DUMMYFUNCTION("+IFERROR(TEXTJOIN(char(10),TRUE(),FILTER(Foglio5!$B$2:$B$90,Foglio5!$A$2:$A$90=F232)),"""")"),"")</f>
        <v/>
      </c>
      <c r="I232" s="27" t="str">
        <f>IFERROR(__xludf.DUMMYFUNCTION("TEXTJOIN(char(10),TRUE(),FILTER(Foglio5!$B$2:$B$90,Foglio5!$A$2:$A$90=G232))"),"CER FIEMME")</f>
        <v>CER FIEMME</v>
      </c>
      <c r="J232" s="27"/>
      <c r="K232" s="27"/>
      <c r="L232" s="27"/>
      <c r="M232" s="27"/>
      <c r="N232" s="27"/>
      <c r="O232" s="27"/>
      <c r="P232" s="27"/>
    </row>
    <row r="233">
      <c r="A233" s="26" t="s">
        <v>338</v>
      </c>
      <c r="B233" s="19">
        <v>38038.0</v>
      </c>
      <c r="C233" s="26" t="s">
        <v>338</v>
      </c>
      <c r="D233" s="28">
        <v>0.88</v>
      </c>
      <c r="E233" s="26" t="s">
        <v>118</v>
      </c>
      <c r="F233" s="27" t="str">
        <f>VLOOKUP(E233,Foglio4!$A$2:$B$33,2,FALSE())</f>
        <v>AC221E00022</v>
      </c>
      <c r="G233" s="27" t="str">
        <f t="shared" si="1"/>
        <v>AC221E00022*</v>
      </c>
      <c r="H233" s="27" t="str">
        <f>IFERROR(__xludf.DUMMYFUNCTION("+IFERROR(TEXTJOIN(char(10),TRUE(),FILTER(Foglio5!$B$2:$B$90,Foglio5!$A$2:$A$90=F233)),"""")"),"EYCO SOCIETÀ COOPERATIVA")</f>
        <v>EYCO SOCIETÀ COOPERATIVA</v>
      </c>
      <c r="I233" s="27" t="str">
        <f>IFERROR(__xludf.DUMMYFUNCTION("TEXTJOIN(char(10),TRUE(),FILTER(Foglio5!$B$2:$B$90,Foglio5!$A$2:$A$90=G233))"),"CER CEMBRA
CER FIEMME")</f>
        <v>CER CEMBRA
CER FIEMME</v>
      </c>
      <c r="J233" s="27"/>
      <c r="K233" s="27"/>
      <c r="L233" s="27"/>
      <c r="M233" s="27"/>
      <c r="N233" s="27"/>
      <c r="O233" s="27"/>
      <c r="P233" s="27"/>
    </row>
    <row r="234">
      <c r="A234" s="26" t="s">
        <v>339</v>
      </c>
      <c r="B234" s="19">
        <v>38079.0</v>
      </c>
      <c r="C234" s="26" t="s">
        <v>340</v>
      </c>
      <c r="D234" s="28">
        <v>1.0</v>
      </c>
      <c r="E234" s="26" t="s">
        <v>157</v>
      </c>
      <c r="F234" s="27" t="str">
        <f>VLOOKUP(E234,Foglio4!$A$2:$B$33,2,FALSE())</f>
        <v>AC221E00000</v>
      </c>
      <c r="G234" s="27" t="str">
        <f t="shared" si="1"/>
        <v>AC221E00000*</v>
      </c>
      <c r="H234" s="27" t="str">
        <f>IFERROR(__xludf.DUMMYFUNCTION("+IFERROR(TEXTJOIN(char(10),TRUE(),FILTER(Foglio5!$B$2:$B$90,Foglio5!$A$2:$A$90=F234)),"""")"),"CER DEL SARCA")</f>
        <v>CER DEL SARCA</v>
      </c>
      <c r="I234" s="27" t="str">
        <f>IFERROR(__xludf.DUMMYFUNCTION("TEXTJOIN(char(10),TRUE(),FILTER(Foglio5!$B$2:$B$90,Foglio5!$A$2:$A$90=G234))"),"")</f>
        <v/>
      </c>
      <c r="J234" s="27"/>
      <c r="K234" s="27"/>
      <c r="L234" s="27"/>
      <c r="M234" s="27"/>
      <c r="N234" s="27"/>
      <c r="O234" s="27"/>
      <c r="P234" s="27"/>
    </row>
    <row r="235">
      <c r="A235" s="26" t="s">
        <v>341</v>
      </c>
      <c r="B235" s="19">
        <v>38010.0</v>
      </c>
      <c r="C235" s="26" t="s">
        <v>341</v>
      </c>
      <c r="D235" s="28">
        <v>0.95</v>
      </c>
      <c r="E235" s="26" t="s">
        <v>116</v>
      </c>
      <c r="F235" s="27" t="str">
        <f>VLOOKUP(E235,Foglio4!$A$2:$B$33,2,FALSE())</f>
        <v>AC221E00016</v>
      </c>
      <c r="G235" s="27" t="str">
        <f t="shared" si="1"/>
        <v>AC221E00016*</v>
      </c>
      <c r="H235" s="27" t="str">
        <f>IFERROR(__xludf.DUMMYFUNCTION("+IFERROR(TEXTJOIN(char(10),TRUE(),FILTER(Foglio5!$B$2:$B$90,Foglio5!$A$2:$A$90=F235)),"""")"),"KONCERT")</f>
        <v>KONCERT</v>
      </c>
      <c r="I235" s="27" t="str">
        <f>IFERROR(__xludf.DUMMYFUNCTION("TEXTJOIN(char(10),TRUE(),FILTER(Foglio5!$B$2:$B$90,Foglio5!$A$2:$A$90=G235))"),"")</f>
        <v/>
      </c>
      <c r="J235" s="27"/>
      <c r="K235" s="27"/>
      <c r="L235" s="27"/>
      <c r="M235" s="27"/>
      <c r="N235" s="27"/>
      <c r="O235" s="27"/>
      <c r="P235" s="27"/>
    </row>
    <row r="236">
      <c r="A236" s="26" t="s">
        <v>341</v>
      </c>
      <c r="B236" s="19">
        <v>38010.0</v>
      </c>
      <c r="C236" s="26" t="s">
        <v>341</v>
      </c>
      <c r="D236" s="28">
        <v>0.05</v>
      </c>
      <c r="E236" s="26" t="s">
        <v>129</v>
      </c>
      <c r="F236" s="27" t="str">
        <f>VLOOKUP(E236,Foglio4!$A$2:$B$33,2,FALSE())</f>
        <v>AC221E00010</v>
      </c>
      <c r="G236" s="27" t="str">
        <f t="shared" si="1"/>
        <v>AC221E00010*</v>
      </c>
      <c r="H236" s="27" t="str">
        <f>IFERROR(__xludf.DUMMYFUNCTION("+IFERROR(TEXTJOIN(char(10),TRUE(),FILTER(Foglio5!$B$2:$B$90,Foglio5!$A$2:$A$90=F236)),"""")"),"EYCO SOCIETÀ COOPERATIVA
NOS ENERGIA")</f>
        <v>EYCO SOCIETÀ COOPERATIVA
NOS ENERGIA</v>
      </c>
      <c r="I236" s="27" t="str">
        <f>IFERROR(__xludf.DUMMYFUNCTION("TEXTJOIN(char(10),TRUE(),FILTER(Foglio5!$B$2:$B$90,Foglio5!$A$2:$A$90=G236))"),"")</f>
        <v/>
      </c>
      <c r="J236" s="27"/>
      <c r="K236" s="27"/>
      <c r="L236" s="27"/>
      <c r="M236" s="27"/>
      <c r="N236" s="27"/>
      <c r="O236" s="27"/>
      <c r="P236" s="27"/>
    </row>
    <row r="237">
      <c r="A237" s="26" t="s">
        <v>342</v>
      </c>
      <c r="B237" s="19">
        <v>38050.0</v>
      </c>
      <c r="C237" s="26" t="s">
        <v>342</v>
      </c>
      <c r="D237" s="28">
        <v>1.0</v>
      </c>
      <c r="E237" s="26" t="s">
        <v>159</v>
      </c>
      <c r="F237" s="27" t="str">
        <f>VLOOKUP(E237,Foglio4!$A$2:$B$33,2,FALSE())</f>
        <v>AC221E00023</v>
      </c>
      <c r="G237" s="27" t="str">
        <f t="shared" si="1"/>
        <v>AC221E00023*</v>
      </c>
      <c r="H237" s="27" t="str">
        <f>IFERROR(__xludf.DUMMYFUNCTION("+IFERROR(TEXTJOIN(char(10),TRUE(),FILTER(Foglio5!$B$2:$B$90,Foglio5!$A$2:$A$90=F237)),"""")"),"CER.TO - CER TRENTINO ORIENTALE
EYCO SOCIETÀ COOPERATIVA")</f>
        <v>CER.TO - CER TRENTINO ORIENTALE
EYCO SOCIETÀ COOPERATIVA</v>
      </c>
      <c r="I237" s="27" t="str">
        <f>IFERROR(__xludf.DUMMYFUNCTION("TEXTJOIN(char(10),TRUE(),FILTER(Foglio5!$B$2:$B$90,Foglio5!$A$2:$A$90=G237))"),"")</f>
        <v/>
      </c>
      <c r="J237" s="27"/>
      <c r="K237" s="27"/>
      <c r="L237" s="27"/>
      <c r="M237" s="27"/>
      <c r="N237" s="27"/>
      <c r="O237" s="27"/>
      <c r="P237" s="27"/>
    </row>
    <row r="238">
      <c r="A238" s="26" t="s">
        <v>343</v>
      </c>
      <c r="B238" s="19">
        <v>38068.0</v>
      </c>
      <c r="C238" s="26" t="s">
        <v>343</v>
      </c>
      <c r="D238" s="28">
        <v>1.0</v>
      </c>
      <c r="E238" s="26" t="s">
        <v>169</v>
      </c>
      <c r="F238" s="27" t="str">
        <f>VLOOKUP(E238,Foglio4!$A$2:$B$33,2,FALSE())</f>
        <v>AC221E00017</v>
      </c>
      <c r="G238" s="27" t="str">
        <f t="shared" si="1"/>
        <v>AC221E00017*</v>
      </c>
      <c r="H238" s="27" t="str">
        <f>IFERROR(__xludf.DUMMYFUNCTION("+IFERROR(TEXTJOIN(char(10),TRUE(),FILTER(Foglio5!$B$2:$B$90,Foglio5!$A$2:$A$90=F238)),"""")"),"GREENLAND")</f>
        <v>GREENLAND</v>
      </c>
      <c r="I238" s="27" t="str">
        <f>IFERROR(__xludf.DUMMYFUNCTION("TEXTJOIN(char(10),TRUE(),FILTER(Foglio5!$B$2:$B$90,Foglio5!$A$2:$A$90=G238))"),"CER SOLIDALE TRENTINA
ENERGIA NUOVA VALLARSA")</f>
        <v>CER SOLIDALE TRENTINA
ENERGIA NUOVA VALLARSA</v>
      </c>
      <c r="J238" s="27"/>
      <c r="K238" s="27"/>
      <c r="L238" s="27"/>
      <c r="M238" s="27"/>
      <c r="N238" s="27"/>
      <c r="O238" s="27"/>
      <c r="P238" s="27"/>
    </row>
    <row r="239">
      <c r="A239" s="26" t="s">
        <v>344</v>
      </c>
      <c r="B239" s="19">
        <v>38095.0</v>
      </c>
      <c r="C239" s="26" t="s">
        <v>345</v>
      </c>
      <c r="D239" s="28">
        <v>1.0</v>
      </c>
      <c r="E239" s="26" t="s">
        <v>157</v>
      </c>
      <c r="F239" s="27" t="str">
        <f>VLOOKUP(E239,Foglio4!$A$2:$B$33,2,FALSE())</f>
        <v>AC221E00000</v>
      </c>
      <c r="G239" s="27" t="str">
        <f t="shared" si="1"/>
        <v>AC221E00000*</v>
      </c>
      <c r="H239" s="27" t="str">
        <f>IFERROR(__xludf.DUMMYFUNCTION("+IFERROR(TEXTJOIN(char(10),TRUE(),FILTER(Foglio5!$B$2:$B$90,Foglio5!$A$2:$A$90=F239)),"""")"),"CER DEL SARCA")</f>
        <v>CER DEL SARCA</v>
      </c>
      <c r="I239" s="27" t="str">
        <f>IFERROR(__xludf.DUMMYFUNCTION("TEXTJOIN(char(10),TRUE(),FILTER(Foglio5!$B$2:$B$90,Foglio5!$A$2:$A$90=G239))"),"")</f>
        <v/>
      </c>
      <c r="J239" s="27"/>
      <c r="K239" s="27"/>
      <c r="L239" s="27"/>
      <c r="M239" s="27"/>
      <c r="N239" s="27"/>
      <c r="O239" s="27"/>
      <c r="P239" s="27"/>
    </row>
    <row r="240">
      <c r="A240" s="26" t="s">
        <v>344</v>
      </c>
      <c r="B240" s="19">
        <v>38095.0</v>
      </c>
      <c r="C240" s="26" t="s">
        <v>346</v>
      </c>
      <c r="D240" s="28">
        <v>1.0</v>
      </c>
      <c r="E240" s="26" t="s">
        <v>157</v>
      </c>
      <c r="F240" s="27" t="str">
        <f>VLOOKUP(E240,Foglio4!$A$2:$B$33,2,FALSE())</f>
        <v>AC221E00000</v>
      </c>
      <c r="G240" s="27" t="str">
        <f t="shared" si="1"/>
        <v>AC221E00000*</v>
      </c>
      <c r="H240" s="27" t="str">
        <f>IFERROR(__xludf.DUMMYFUNCTION("+IFERROR(TEXTJOIN(char(10),TRUE(),FILTER(Foglio5!$B$2:$B$90,Foglio5!$A$2:$A$90=F240)),"""")"),"CER DEL SARCA")</f>
        <v>CER DEL SARCA</v>
      </c>
      <c r="I240" s="27" t="str">
        <f>IFERROR(__xludf.DUMMYFUNCTION("TEXTJOIN(char(10),TRUE(),FILTER(Foglio5!$B$2:$B$90,Foglio5!$A$2:$A$90=G240))"),"")</f>
        <v/>
      </c>
      <c r="J240" s="27"/>
      <c r="K240" s="27"/>
      <c r="L240" s="27"/>
      <c r="M240" s="27"/>
      <c r="N240" s="27"/>
      <c r="O240" s="27"/>
      <c r="P240" s="27"/>
    </row>
    <row r="241">
      <c r="A241" s="26" t="s">
        <v>344</v>
      </c>
      <c r="B241" s="19">
        <v>38095.0</v>
      </c>
      <c r="C241" s="26" t="s">
        <v>347</v>
      </c>
      <c r="D241" s="28">
        <v>0.42</v>
      </c>
      <c r="E241" s="26" t="s">
        <v>145</v>
      </c>
      <c r="F241" s="27" t="str">
        <f>VLOOKUP(E241,Foglio4!$A$2:$B$33,2,FALSE())</f>
        <v>AC221E00003</v>
      </c>
      <c r="G241" s="27" t="str">
        <f t="shared" si="1"/>
        <v>AC221E00003*</v>
      </c>
      <c r="H241" s="27" t="str">
        <f>IFERROR(__xludf.DUMMYFUNCTION("+IFERROR(TEXTJOIN(char(10),TRUE(),FILTER(Foglio5!$B$2:$B$90,Foglio5!$A$2:$A$90=F241)),"""")"),"")</f>
        <v/>
      </c>
      <c r="I241" s="27" t="str">
        <f>IFERROR(__xludf.DUMMYFUNCTION("TEXTJOIN(char(10),TRUE(),FILTER(Foglio5!$B$2:$B$90,Foglio5!$A$2:$A$90=G241))"),"CER DEL SARCA")</f>
        <v>CER DEL SARCA</v>
      </c>
      <c r="J241" s="27"/>
      <c r="K241" s="27"/>
      <c r="L241" s="27"/>
      <c r="M241" s="27"/>
      <c r="N241" s="27"/>
      <c r="O241" s="27"/>
      <c r="P241" s="27"/>
    </row>
    <row r="242">
      <c r="A242" s="26" t="s">
        <v>344</v>
      </c>
      <c r="B242" s="19">
        <v>38095.0</v>
      </c>
      <c r="C242" s="26" t="s">
        <v>347</v>
      </c>
      <c r="D242" s="28">
        <v>0.53</v>
      </c>
      <c r="E242" s="26" t="s">
        <v>157</v>
      </c>
      <c r="F242" s="27" t="str">
        <f>VLOOKUP(E242,Foglio4!$A$2:$B$33,2,FALSE())</f>
        <v>AC221E00000</v>
      </c>
      <c r="G242" s="27" t="str">
        <f t="shared" si="1"/>
        <v>AC221E00000*</v>
      </c>
      <c r="H242" s="27" t="str">
        <f>IFERROR(__xludf.DUMMYFUNCTION("+IFERROR(TEXTJOIN(char(10),TRUE(),FILTER(Foglio5!$B$2:$B$90,Foglio5!$A$2:$A$90=F242)),"""")"),"CER DEL SARCA")</f>
        <v>CER DEL SARCA</v>
      </c>
      <c r="I242" s="27" t="str">
        <f>IFERROR(__xludf.DUMMYFUNCTION("TEXTJOIN(char(10),TRUE(),FILTER(Foglio5!$B$2:$B$90,Foglio5!$A$2:$A$90=G242))"),"")</f>
        <v/>
      </c>
      <c r="J242" s="27"/>
      <c r="K242" s="27"/>
      <c r="L242" s="27"/>
      <c r="M242" s="27"/>
      <c r="N242" s="27"/>
      <c r="O242" s="27"/>
      <c r="P242" s="27"/>
    </row>
    <row r="243">
      <c r="A243" s="26" t="s">
        <v>344</v>
      </c>
      <c r="B243" s="19">
        <v>38095.0</v>
      </c>
      <c r="C243" s="26" t="s">
        <v>347</v>
      </c>
      <c r="D243" s="28">
        <v>0.05</v>
      </c>
      <c r="E243" s="26" t="s">
        <v>162</v>
      </c>
      <c r="F243" s="27" t="str">
        <f>VLOOKUP(E243,Foglio4!$A$2:$B$33,2,FALSE())</f>
        <v>AC221E00006</v>
      </c>
      <c r="G243" s="27" t="str">
        <f t="shared" si="1"/>
        <v>AC221E00006*</v>
      </c>
      <c r="H243" s="27" t="str">
        <f>IFERROR(__xludf.DUMMYFUNCTION("+IFERROR(TEXTJOIN(char(10),TRUE(),FILTER(Foglio5!$B$2:$B$90,Foglio5!$A$2:$A$90=F243)),"""")"),"")</f>
        <v/>
      </c>
      <c r="I243" s="27" t="str">
        <f>IFERROR(__xludf.DUMMYFUNCTION("TEXTJOIN(char(10),TRUE(),FILTER(Foglio5!$B$2:$B$90,Foglio5!$A$2:$A$90=G243))"),"")</f>
        <v/>
      </c>
      <c r="J243" s="27"/>
      <c r="K243" s="27"/>
      <c r="L243" s="27"/>
      <c r="M243" s="27"/>
      <c r="N243" s="27"/>
      <c r="O243" s="27"/>
      <c r="P243" s="27"/>
    </row>
    <row r="244">
      <c r="A244" s="26" t="s">
        <v>348</v>
      </c>
      <c r="B244" s="19">
        <v>38121.0</v>
      </c>
      <c r="C244" s="26" t="s">
        <v>349</v>
      </c>
      <c r="D244" s="28">
        <v>0.94</v>
      </c>
      <c r="E244" s="26" t="s">
        <v>111</v>
      </c>
      <c r="F244" s="27" t="str">
        <f>VLOOKUP(E244,Foglio4!$A$2:$B$33,2,FALSE())</f>
        <v>AC221E00018</v>
      </c>
      <c r="G244" s="27" t="str">
        <f t="shared" si="1"/>
        <v>AC221E00018*</v>
      </c>
      <c r="H244" s="27" t="str">
        <f>IFERROR(__xludf.DUMMYFUNCTION("+IFERROR(TEXTJOIN(char(10),TRUE(),FILTER(Foglio5!$B$2:$B$90,Foglio5!$A$2:$A$90=F244)),"""")"),"CER ZARGA
FONDAZIONE SOLERGIA")</f>
        <v>CER ZARGA
FONDAZIONE SOLERGIA</v>
      </c>
      <c r="I244" s="27" t="str">
        <f>IFERROR(__xludf.DUMMYFUNCTION("TEXTJOIN(char(10),TRUE(),FILTER(Foglio5!$B$2:$B$90,Foglio5!$A$2:$A$90=G244))"),"CER CAR
CER DEL SARCA
KONCERT")</f>
        <v>CER CAR
CER DEL SARCA
KONCERT</v>
      </c>
      <c r="J244" s="27"/>
      <c r="K244" s="27"/>
      <c r="L244" s="27"/>
      <c r="M244" s="27"/>
      <c r="N244" s="27"/>
      <c r="O244" s="27"/>
      <c r="P244" s="27"/>
    </row>
    <row r="245">
      <c r="A245" s="26" t="s">
        <v>348</v>
      </c>
      <c r="B245" s="19">
        <v>38121.0</v>
      </c>
      <c r="C245" s="26" t="s">
        <v>349</v>
      </c>
      <c r="D245" s="28">
        <v>0.06</v>
      </c>
      <c r="E245" s="26" t="s">
        <v>138</v>
      </c>
      <c r="F245" s="27" t="str">
        <f>VLOOKUP(E245,Foglio4!$A$2:$B$33,2,FALSE())</f>
        <v>AC221E00019</v>
      </c>
      <c r="G245" s="27" t="str">
        <f t="shared" si="1"/>
        <v>AC221E00019*</v>
      </c>
      <c r="H245" s="27" t="str">
        <f>IFERROR(__xludf.DUMMYFUNCTION("+IFERROR(TEXTJOIN(char(10),TRUE(),FILTER(Foglio5!$B$2:$B$90,Foglio5!$A$2:$A$90=F245)),"""")"),"CER CAR")</f>
        <v>CER CAR</v>
      </c>
      <c r="I245" s="27" t="str">
        <f>IFERROR(__xludf.DUMMYFUNCTION("TEXTJOIN(char(10),TRUE(),FILTER(Foglio5!$B$2:$B$90,Foglio5!$A$2:$A$90=G245))"),"KONCERT
TECER")</f>
        <v>KONCERT
TECER</v>
      </c>
      <c r="J245" s="27"/>
      <c r="K245" s="27"/>
      <c r="L245" s="27"/>
      <c r="M245" s="27"/>
      <c r="N245" s="27"/>
      <c r="O245" s="27"/>
      <c r="P245" s="27"/>
    </row>
    <row r="246">
      <c r="A246" s="26" t="s">
        <v>348</v>
      </c>
      <c r="B246" s="19">
        <v>38121.0</v>
      </c>
      <c r="C246" s="26" t="s">
        <v>350</v>
      </c>
      <c r="D246" s="28">
        <v>0.32</v>
      </c>
      <c r="E246" s="26" t="s">
        <v>111</v>
      </c>
      <c r="F246" s="27" t="str">
        <f>VLOOKUP(E246,Foglio4!$A$2:$B$33,2,FALSE())</f>
        <v>AC221E00018</v>
      </c>
      <c r="G246" s="27" t="str">
        <f t="shared" si="1"/>
        <v>AC221E00018*</v>
      </c>
      <c r="H246" s="27" t="str">
        <f>IFERROR(__xludf.DUMMYFUNCTION("+IFERROR(TEXTJOIN(char(10),TRUE(),FILTER(Foglio5!$B$2:$B$90,Foglio5!$A$2:$A$90=F246)),"""")"),"CER ZARGA
FONDAZIONE SOLERGIA")</f>
        <v>CER ZARGA
FONDAZIONE SOLERGIA</v>
      </c>
      <c r="I246" s="27" t="str">
        <f>IFERROR(__xludf.DUMMYFUNCTION("TEXTJOIN(char(10),TRUE(),FILTER(Foglio5!$B$2:$B$90,Foglio5!$A$2:$A$90=G246))"),"CER CAR
CER DEL SARCA
KONCERT")</f>
        <v>CER CAR
CER DEL SARCA
KONCERT</v>
      </c>
      <c r="J246" s="27"/>
      <c r="K246" s="27"/>
      <c r="L246" s="27"/>
      <c r="M246" s="27"/>
      <c r="N246" s="27"/>
      <c r="O246" s="27"/>
      <c r="P246" s="27"/>
    </row>
    <row r="247">
      <c r="A247" s="26" t="s">
        <v>348</v>
      </c>
      <c r="B247" s="19">
        <v>38121.0</v>
      </c>
      <c r="C247" s="26" t="s">
        <v>350</v>
      </c>
      <c r="D247" s="28">
        <v>0.68</v>
      </c>
      <c r="E247" s="26" t="s">
        <v>138</v>
      </c>
      <c r="F247" s="27" t="str">
        <f>VLOOKUP(E247,Foglio4!$A$2:$B$33,2,FALSE())</f>
        <v>AC221E00019</v>
      </c>
      <c r="G247" s="27" t="str">
        <f t="shared" si="1"/>
        <v>AC221E00019*</v>
      </c>
      <c r="H247" s="27" t="str">
        <f>IFERROR(__xludf.DUMMYFUNCTION("+IFERROR(TEXTJOIN(char(10),TRUE(),FILTER(Foglio5!$B$2:$B$90,Foglio5!$A$2:$A$90=F247)),"""")"),"CER CAR")</f>
        <v>CER CAR</v>
      </c>
      <c r="I247" s="27" t="str">
        <f>IFERROR(__xludf.DUMMYFUNCTION("TEXTJOIN(char(10),TRUE(),FILTER(Foglio5!$B$2:$B$90,Foglio5!$A$2:$A$90=G247))"),"KONCERT
TECER")</f>
        <v>KONCERT
TECER</v>
      </c>
      <c r="J247" s="27"/>
      <c r="K247" s="27"/>
      <c r="L247" s="27"/>
      <c r="M247" s="27"/>
      <c r="N247" s="27"/>
      <c r="O247" s="27"/>
      <c r="P247" s="27"/>
    </row>
    <row r="248">
      <c r="A248" s="26" t="s">
        <v>348</v>
      </c>
      <c r="B248" s="19">
        <v>38121.0</v>
      </c>
      <c r="C248" s="26" t="s">
        <v>351</v>
      </c>
      <c r="D248" s="28">
        <v>0.02</v>
      </c>
      <c r="E248" s="26" t="s">
        <v>141</v>
      </c>
      <c r="F248" s="27" t="str">
        <f>VLOOKUP(E248,Foglio4!$A$2:$B$33,2,FALSE())</f>
        <v>AC221E00014</v>
      </c>
      <c r="G248" s="27" t="str">
        <f t="shared" si="1"/>
        <v>AC221E00014*</v>
      </c>
      <c r="H248" s="27" t="str">
        <f>IFERROR(__xludf.DUMMYFUNCTION("+IFERROR(TEXTJOIN(char(10),TRUE(),FILTER(Foglio5!$B$2:$B$90,Foglio5!$A$2:$A$90=F248)),"""")"),"EYCO SOCIETÀ COOPERATIVA
GREENLAND")</f>
        <v>EYCO SOCIETÀ COOPERATIVA
GREENLAND</v>
      </c>
      <c r="I248" s="27" t="str">
        <f>IFERROR(__xludf.DUMMYFUNCTION("TEXTJOIN(char(10),TRUE(),FILTER(Foglio5!$B$2:$B$90,Foglio5!$A$2:$A$90=G248))"),"CER SOLIDALE TRENTINA
CER VALLAGARINA")</f>
        <v>CER SOLIDALE TRENTINA
CER VALLAGARINA</v>
      </c>
      <c r="J248" s="27"/>
      <c r="K248" s="27"/>
      <c r="L248" s="27"/>
      <c r="M248" s="27"/>
      <c r="N248" s="27"/>
      <c r="O248" s="27"/>
      <c r="P248" s="27"/>
    </row>
    <row r="249">
      <c r="A249" s="26" t="s">
        <v>348</v>
      </c>
      <c r="B249" s="19">
        <v>38121.0</v>
      </c>
      <c r="C249" s="26" t="s">
        <v>351</v>
      </c>
      <c r="D249" s="28">
        <v>0.98</v>
      </c>
      <c r="E249" s="26" t="s">
        <v>113</v>
      </c>
      <c r="F249" s="27" t="str">
        <f>VLOOKUP(E249,Foglio4!$A$2:$B$33,2,FALSE())</f>
        <v>AC221E00015</v>
      </c>
      <c r="G249" s="27" t="str">
        <f t="shared" si="1"/>
        <v>AC221E00015*</v>
      </c>
      <c r="H249" s="27" t="str">
        <f>IFERROR(__xludf.DUMMYFUNCTION("+IFERROR(TEXTJOIN(char(10),TRUE(),FILTER(Foglio5!$B$2:$B$90,Foglio5!$A$2:$A$90=F249)),"""")"),"")</f>
        <v/>
      </c>
      <c r="I249" s="27" t="str">
        <f>IFERROR(__xludf.DUMMYFUNCTION("TEXTJOIN(char(10),TRUE(),FILTER(Foglio5!$B$2:$B$90,Foglio5!$A$2:$A$90=G249))"),"CER CAR")</f>
        <v>CER CAR</v>
      </c>
      <c r="J249" s="27"/>
      <c r="K249" s="27"/>
      <c r="L249" s="27"/>
      <c r="M249" s="27"/>
      <c r="N249" s="27"/>
      <c r="O249" s="27"/>
      <c r="P249" s="27"/>
    </row>
    <row r="250">
      <c r="A250" s="26" t="s">
        <v>348</v>
      </c>
      <c r="B250" s="19">
        <v>38121.0</v>
      </c>
      <c r="C250" s="26" t="s">
        <v>352</v>
      </c>
      <c r="D250" s="28">
        <v>1.0</v>
      </c>
      <c r="E250" s="26" t="s">
        <v>111</v>
      </c>
      <c r="F250" s="27" t="str">
        <f>VLOOKUP(E250,Foglio4!$A$2:$B$33,2,FALSE())</f>
        <v>AC221E00018</v>
      </c>
      <c r="G250" s="27" t="str">
        <f t="shared" si="1"/>
        <v>AC221E00018*</v>
      </c>
      <c r="H250" s="27" t="str">
        <f>IFERROR(__xludf.DUMMYFUNCTION("+IFERROR(TEXTJOIN(char(10),TRUE(),FILTER(Foglio5!$B$2:$B$90,Foglio5!$A$2:$A$90=F250)),"""")"),"CER ZARGA
FONDAZIONE SOLERGIA")</f>
        <v>CER ZARGA
FONDAZIONE SOLERGIA</v>
      </c>
      <c r="I250" s="27" t="str">
        <f>IFERROR(__xludf.DUMMYFUNCTION("TEXTJOIN(char(10),TRUE(),FILTER(Foglio5!$B$2:$B$90,Foglio5!$A$2:$A$90=G250))"),"CER CAR
CER DEL SARCA
KONCERT")</f>
        <v>CER CAR
CER DEL SARCA
KONCERT</v>
      </c>
      <c r="J250" s="27"/>
      <c r="K250" s="27"/>
      <c r="L250" s="27"/>
      <c r="M250" s="27"/>
      <c r="N250" s="27"/>
      <c r="O250" s="27"/>
      <c r="P250" s="27"/>
    </row>
    <row r="251">
      <c r="A251" s="26" t="s">
        <v>348</v>
      </c>
      <c r="B251" s="19">
        <v>38121.0</v>
      </c>
      <c r="C251" s="26" t="s">
        <v>353</v>
      </c>
      <c r="D251" s="28">
        <v>1.0</v>
      </c>
      <c r="E251" s="26" t="s">
        <v>113</v>
      </c>
      <c r="F251" s="27" t="str">
        <f>VLOOKUP(E251,Foglio4!$A$2:$B$33,2,FALSE())</f>
        <v>AC221E00015</v>
      </c>
      <c r="G251" s="27" t="str">
        <f t="shared" si="1"/>
        <v>AC221E00015*</v>
      </c>
      <c r="H251" s="27" t="str">
        <f>IFERROR(__xludf.DUMMYFUNCTION("+IFERROR(TEXTJOIN(char(10),TRUE(),FILTER(Foglio5!$B$2:$B$90,Foglio5!$A$2:$A$90=F251)),"""")"),"")</f>
        <v/>
      </c>
      <c r="I251" s="27" t="str">
        <f>IFERROR(__xludf.DUMMYFUNCTION("TEXTJOIN(char(10),TRUE(),FILTER(Foglio5!$B$2:$B$90,Foglio5!$A$2:$A$90=G251))"),"CER CAR")</f>
        <v>CER CAR</v>
      </c>
      <c r="J251" s="27"/>
      <c r="K251" s="27"/>
      <c r="L251" s="27"/>
      <c r="M251" s="27"/>
      <c r="N251" s="27"/>
      <c r="O251" s="27"/>
      <c r="P251" s="27"/>
    </row>
    <row r="252">
      <c r="A252" s="26" t="s">
        <v>348</v>
      </c>
      <c r="B252" s="19">
        <v>38121.0</v>
      </c>
      <c r="C252" s="26" t="s">
        <v>354</v>
      </c>
      <c r="D252" s="28">
        <v>1.0</v>
      </c>
      <c r="E252" s="26" t="s">
        <v>138</v>
      </c>
      <c r="F252" s="27" t="str">
        <f>VLOOKUP(E252,Foglio4!$A$2:$B$33,2,FALSE())</f>
        <v>AC221E00019</v>
      </c>
      <c r="G252" s="27" t="str">
        <f t="shared" si="1"/>
        <v>AC221E00019*</v>
      </c>
      <c r="H252" s="27" t="str">
        <f>IFERROR(__xludf.DUMMYFUNCTION("+IFERROR(TEXTJOIN(char(10),TRUE(),FILTER(Foglio5!$B$2:$B$90,Foglio5!$A$2:$A$90=F252)),"""")"),"CER CAR")</f>
        <v>CER CAR</v>
      </c>
      <c r="I252" s="27" t="str">
        <f>IFERROR(__xludf.DUMMYFUNCTION("TEXTJOIN(char(10),TRUE(),FILTER(Foglio5!$B$2:$B$90,Foglio5!$A$2:$A$90=G252))"),"KONCERT
TECER")</f>
        <v>KONCERT
TECER</v>
      </c>
      <c r="J252" s="27"/>
      <c r="K252" s="27"/>
      <c r="L252" s="27"/>
      <c r="M252" s="27"/>
      <c r="N252" s="27"/>
      <c r="O252" s="27"/>
      <c r="P252" s="27"/>
    </row>
    <row r="253">
      <c r="A253" s="26" t="s">
        <v>348</v>
      </c>
      <c r="B253" s="19">
        <v>38121.0</v>
      </c>
      <c r="C253" s="26" t="s">
        <v>355</v>
      </c>
      <c r="D253" s="28">
        <v>0.05</v>
      </c>
      <c r="E253" s="26" t="s">
        <v>111</v>
      </c>
      <c r="F253" s="27" t="str">
        <f>VLOOKUP(E253,Foglio4!$A$2:$B$33,2,FALSE())</f>
        <v>AC221E00018</v>
      </c>
      <c r="G253" s="27" t="str">
        <f t="shared" si="1"/>
        <v>AC221E00018*</v>
      </c>
      <c r="H253" s="27" t="str">
        <f>IFERROR(__xludf.DUMMYFUNCTION("+IFERROR(TEXTJOIN(char(10),TRUE(),FILTER(Foglio5!$B$2:$B$90,Foglio5!$A$2:$A$90=F253)),"""")"),"CER ZARGA
FONDAZIONE SOLERGIA")</f>
        <v>CER ZARGA
FONDAZIONE SOLERGIA</v>
      </c>
      <c r="I253" s="27" t="str">
        <f>IFERROR(__xludf.DUMMYFUNCTION("TEXTJOIN(char(10),TRUE(),FILTER(Foglio5!$B$2:$B$90,Foglio5!$A$2:$A$90=G253))"),"CER CAR
CER DEL SARCA
KONCERT")</f>
        <v>CER CAR
CER DEL SARCA
KONCERT</v>
      </c>
      <c r="J253" s="27"/>
      <c r="K253" s="27"/>
      <c r="L253" s="27"/>
      <c r="M253" s="27"/>
      <c r="N253" s="27"/>
      <c r="O253" s="27"/>
      <c r="P253" s="27"/>
    </row>
    <row r="254">
      <c r="A254" s="26" t="s">
        <v>348</v>
      </c>
      <c r="B254" s="19">
        <v>38121.0</v>
      </c>
      <c r="C254" s="26" t="s">
        <v>355</v>
      </c>
      <c r="D254" s="28">
        <v>0.82</v>
      </c>
      <c r="E254" s="26" t="s">
        <v>138</v>
      </c>
      <c r="F254" s="27" t="str">
        <f>VLOOKUP(E254,Foglio4!$A$2:$B$33,2,FALSE())</f>
        <v>AC221E00019</v>
      </c>
      <c r="G254" s="27" t="str">
        <f t="shared" si="1"/>
        <v>AC221E00019*</v>
      </c>
      <c r="H254" s="27" t="str">
        <f>IFERROR(__xludf.DUMMYFUNCTION("+IFERROR(TEXTJOIN(char(10),TRUE(),FILTER(Foglio5!$B$2:$B$90,Foglio5!$A$2:$A$90=F254)),"""")"),"CER CAR")</f>
        <v>CER CAR</v>
      </c>
      <c r="I254" s="27" t="str">
        <f>IFERROR(__xludf.DUMMYFUNCTION("TEXTJOIN(char(10),TRUE(),FILTER(Foglio5!$B$2:$B$90,Foglio5!$A$2:$A$90=G254))"),"KONCERT
TECER")</f>
        <v>KONCERT
TECER</v>
      </c>
      <c r="J254" s="27"/>
      <c r="K254" s="27"/>
      <c r="L254" s="27"/>
      <c r="M254" s="27"/>
      <c r="N254" s="27"/>
      <c r="O254" s="27"/>
      <c r="P254" s="27"/>
    </row>
    <row r="255">
      <c r="A255" s="26" t="s">
        <v>348</v>
      </c>
      <c r="B255" s="19">
        <v>38121.0</v>
      </c>
      <c r="C255" s="26" t="s">
        <v>355</v>
      </c>
      <c r="D255" s="28">
        <v>0.12</v>
      </c>
      <c r="E255" s="26" t="s">
        <v>113</v>
      </c>
      <c r="F255" s="27" t="str">
        <f>VLOOKUP(E255,Foglio4!$A$2:$B$33,2,FALSE())</f>
        <v>AC221E00015</v>
      </c>
      <c r="G255" s="27" t="str">
        <f t="shared" si="1"/>
        <v>AC221E00015*</v>
      </c>
      <c r="H255" s="27" t="str">
        <f>IFERROR(__xludf.DUMMYFUNCTION("+IFERROR(TEXTJOIN(char(10),TRUE(),FILTER(Foglio5!$B$2:$B$90,Foglio5!$A$2:$A$90=F255)),"""")"),"")</f>
        <v/>
      </c>
      <c r="I255" s="27" t="str">
        <f>IFERROR(__xludf.DUMMYFUNCTION("TEXTJOIN(char(10),TRUE(),FILTER(Foglio5!$B$2:$B$90,Foglio5!$A$2:$A$90=G255))"),"CER CAR")</f>
        <v>CER CAR</v>
      </c>
      <c r="J255" s="27"/>
      <c r="K255" s="27"/>
      <c r="L255" s="27"/>
      <c r="M255" s="27"/>
      <c r="N255" s="27"/>
      <c r="O255" s="27"/>
      <c r="P255" s="27"/>
    </row>
    <row r="256">
      <c r="A256" s="26" t="s">
        <v>348</v>
      </c>
      <c r="B256" s="19">
        <v>38121.0</v>
      </c>
      <c r="C256" s="26" t="s">
        <v>356</v>
      </c>
      <c r="D256" s="28">
        <v>0.07</v>
      </c>
      <c r="E256" s="26" t="s">
        <v>138</v>
      </c>
      <c r="F256" s="27" t="str">
        <f>VLOOKUP(E256,Foglio4!$A$2:$B$33,2,FALSE())</f>
        <v>AC221E00019</v>
      </c>
      <c r="G256" s="27" t="str">
        <f t="shared" si="1"/>
        <v>AC221E00019*</v>
      </c>
      <c r="H256" s="27" t="str">
        <f>IFERROR(__xludf.DUMMYFUNCTION("+IFERROR(TEXTJOIN(char(10),TRUE(),FILTER(Foglio5!$B$2:$B$90,Foglio5!$A$2:$A$90=F256)),"""")"),"CER CAR")</f>
        <v>CER CAR</v>
      </c>
      <c r="I256" s="27" t="str">
        <f>IFERROR(__xludf.DUMMYFUNCTION("TEXTJOIN(char(10),TRUE(),FILTER(Foglio5!$B$2:$B$90,Foglio5!$A$2:$A$90=G256))"),"KONCERT
TECER")</f>
        <v>KONCERT
TECER</v>
      </c>
      <c r="J256" s="27"/>
      <c r="K256" s="27"/>
      <c r="L256" s="27"/>
      <c r="M256" s="27"/>
      <c r="N256" s="27"/>
      <c r="O256" s="27"/>
      <c r="P256" s="27"/>
    </row>
    <row r="257">
      <c r="A257" s="26" t="s">
        <v>348</v>
      </c>
      <c r="B257" s="19">
        <v>38121.0</v>
      </c>
      <c r="C257" s="26" t="s">
        <v>356</v>
      </c>
      <c r="D257" s="28">
        <v>0.93</v>
      </c>
      <c r="E257" s="26" t="s">
        <v>113</v>
      </c>
      <c r="F257" s="27" t="str">
        <f>VLOOKUP(E257,Foglio4!$A$2:$B$33,2,FALSE())</f>
        <v>AC221E00015</v>
      </c>
      <c r="G257" s="27" t="str">
        <f t="shared" si="1"/>
        <v>AC221E00015*</v>
      </c>
      <c r="H257" s="27" t="str">
        <f>IFERROR(__xludf.DUMMYFUNCTION("+IFERROR(TEXTJOIN(char(10),TRUE(),FILTER(Foglio5!$B$2:$B$90,Foglio5!$A$2:$A$90=F257)),"""")"),"")</f>
        <v/>
      </c>
      <c r="I257" s="27" t="str">
        <f>IFERROR(__xludf.DUMMYFUNCTION("TEXTJOIN(char(10),TRUE(),FILTER(Foglio5!$B$2:$B$90,Foglio5!$A$2:$A$90=G257))"),"CER CAR")</f>
        <v>CER CAR</v>
      </c>
      <c r="J257" s="27"/>
      <c r="K257" s="27"/>
      <c r="L257" s="27"/>
      <c r="M257" s="27"/>
      <c r="N257" s="27"/>
      <c r="O257" s="27"/>
      <c r="P257" s="27"/>
    </row>
    <row r="258">
      <c r="A258" s="26" t="s">
        <v>348</v>
      </c>
      <c r="B258" s="19">
        <v>38121.0</v>
      </c>
      <c r="C258" s="26" t="s">
        <v>357</v>
      </c>
      <c r="D258" s="28">
        <v>0.62</v>
      </c>
      <c r="E258" s="26" t="s">
        <v>138</v>
      </c>
      <c r="F258" s="27" t="str">
        <f>VLOOKUP(E258,Foglio4!$A$2:$B$33,2,FALSE())</f>
        <v>AC221E00019</v>
      </c>
      <c r="G258" s="27" t="str">
        <f t="shared" si="1"/>
        <v>AC221E00019*</v>
      </c>
      <c r="H258" s="27" t="str">
        <f>IFERROR(__xludf.DUMMYFUNCTION("+IFERROR(TEXTJOIN(char(10),TRUE(),FILTER(Foglio5!$B$2:$B$90,Foglio5!$A$2:$A$90=F258)),"""")"),"CER CAR")</f>
        <v>CER CAR</v>
      </c>
      <c r="I258" s="27" t="str">
        <f>IFERROR(__xludf.DUMMYFUNCTION("TEXTJOIN(char(10),TRUE(),FILTER(Foglio5!$B$2:$B$90,Foglio5!$A$2:$A$90=G258))"),"KONCERT
TECER")</f>
        <v>KONCERT
TECER</v>
      </c>
      <c r="J258" s="27"/>
      <c r="K258" s="27"/>
      <c r="L258" s="27"/>
      <c r="M258" s="27"/>
      <c r="N258" s="27"/>
      <c r="O258" s="27"/>
      <c r="P258" s="27"/>
    </row>
    <row r="259">
      <c r="A259" s="26" t="s">
        <v>348</v>
      </c>
      <c r="B259" s="19">
        <v>38121.0</v>
      </c>
      <c r="C259" s="26" t="s">
        <v>357</v>
      </c>
      <c r="D259" s="28">
        <v>0.38</v>
      </c>
      <c r="E259" s="26" t="s">
        <v>214</v>
      </c>
      <c r="F259" s="27" t="str">
        <f>VLOOKUP(E259,Foglio4!$A$2:$B$33,2,FALSE())</f>
        <v>AC221E00009</v>
      </c>
      <c r="G259" s="27" t="str">
        <f t="shared" si="1"/>
        <v>AC221E00009*</v>
      </c>
      <c r="H259" s="27" t="str">
        <f>IFERROR(__xludf.DUMMYFUNCTION("+IFERROR(TEXTJOIN(char(10),TRUE(),FILTER(Foglio5!$B$2:$B$90,Foglio5!$A$2:$A$90=F259)),"""")"),"")</f>
        <v/>
      </c>
      <c r="I259" s="27" t="str">
        <f>IFERROR(__xludf.DUMMYFUNCTION("TEXTJOIN(char(10),TRUE(),FILTER(Foglio5!$B$2:$B$90,Foglio5!$A$2:$A$90=G259))"),"CER DEL SARCA
CER VALLE DEI LAGHI")</f>
        <v>CER DEL SARCA
CER VALLE DEI LAGHI</v>
      </c>
      <c r="J259" s="27"/>
      <c r="K259" s="27"/>
      <c r="L259" s="27"/>
      <c r="M259" s="27"/>
      <c r="N259" s="27"/>
      <c r="O259" s="27"/>
      <c r="P259" s="27"/>
    </row>
    <row r="260">
      <c r="A260" s="26" t="s">
        <v>348</v>
      </c>
      <c r="B260" s="19">
        <v>38121.0</v>
      </c>
      <c r="C260" s="26" t="s">
        <v>358</v>
      </c>
      <c r="D260" s="28">
        <v>0.02</v>
      </c>
      <c r="E260" s="26" t="s">
        <v>111</v>
      </c>
      <c r="F260" s="27" t="str">
        <f>VLOOKUP(E260,Foglio4!$A$2:$B$33,2,FALSE())</f>
        <v>AC221E00018</v>
      </c>
      <c r="G260" s="27" t="str">
        <f t="shared" si="1"/>
        <v>AC221E00018*</v>
      </c>
      <c r="H260" s="27" t="str">
        <f>IFERROR(__xludf.DUMMYFUNCTION("+IFERROR(TEXTJOIN(char(10),TRUE(),FILTER(Foglio5!$B$2:$B$90,Foglio5!$A$2:$A$90=F260)),"""")"),"CER ZARGA
FONDAZIONE SOLERGIA")</f>
        <v>CER ZARGA
FONDAZIONE SOLERGIA</v>
      </c>
      <c r="I260" s="27" t="str">
        <f>IFERROR(__xludf.DUMMYFUNCTION("TEXTJOIN(char(10),TRUE(),FILTER(Foglio5!$B$2:$B$90,Foglio5!$A$2:$A$90=G260))"),"CER CAR
CER DEL SARCA
KONCERT")</f>
        <v>CER CAR
CER DEL SARCA
KONCERT</v>
      </c>
      <c r="J260" s="27"/>
      <c r="K260" s="27"/>
      <c r="L260" s="27"/>
      <c r="M260" s="27"/>
      <c r="N260" s="27"/>
      <c r="O260" s="27"/>
      <c r="P260" s="27"/>
    </row>
    <row r="261">
      <c r="A261" s="26" t="s">
        <v>348</v>
      </c>
      <c r="B261" s="19">
        <v>38121.0</v>
      </c>
      <c r="C261" s="26" t="s">
        <v>358</v>
      </c>
      <c r="D261" s="28">
        <v>0.82</v>
      </c>
      <c r="E261" s="26" t="s">
        <v>138</v>
      </c>
      <c r="F261" s="27" t="str">
        <f>VLOOKUP(E261,Foglio4!$A$2:$B$33,2,FALSE())</f>
        <v>AC221E00019</v>
      </c>
      <c r="G261" s="27" t="str">
        <f t="shared" si="1"/>
        <v>AC221E00019*</v>
      </c>
      <c r="H261" s="27" t="str">
        <f>IFERROR(__xludf.DUMMYFUNCTION("+IFERROR(TEXTJOIN(char(10),TRUE(),FILTER(Foglio5!$B$2:$B$90,Foglio5!$A$2:$A$90=F261)),"""")"),"CER CAR")</f>
        <v>CER CAR</v>
      </c>
      <c r="I261" s="27" t="str">
        <f>IFERROR(__xludf.DUMMYFUNCTION("TEXTJOIN(char(10),TRUE(),FILTER(Foglio5!$B$2:$B$90,Foglio5!$A$2:$A$90=G261))"),"KONCERT
TECER")</f>
        <v>KONCERT
TECER</v>
      </c>
      <c r="J261" s="27"/>
      <c r="K261" s="27"/>
      <c r="L261" s="27"/>
      <c r="M261" s="27"/>
      <c r="N261" s="27"/>
      <c r="O261" s="27"/>
      <c r="P261" s="27"/>
    </row>
    <row r="262">
      <c r="A262" s="26" t="s">
        <v>348</v>
      </c>
      <c r="B262" s="19">
        <v>38121.0</v>
      </c>
      <c r="C262" s="26" t="s">
        <v>358</v>
      </c>
      <c r="D262" s="28">
        <v>0.16</v>
      </c>
      <c r="E262" s="26" t="s">
        <v>113</v>
      </c>
      <c r="F262" s="27" t="str">
        <f>VLOOKUP(E262,Foglio4!$A$2:$B$33,2,FALSE())</f>
        <v>AC221E00015</v>
      </c>
      <c r="G262" s="27" t="str">
        <f t="shared" si="1"/>
        <v>AC221E00015*</v>
      </c>
      <c r="H262" s="27" t="str">
        <f>IFERROR(__xludf.DUMMYFUNCTION("+IFERROR(TEXTJOIN(char(10),TRUE(),FILTER(Foglio5!$B$2:$B$90,Foglio5!$A$2:$A$90=F262)),"""")"),"")</f>
        <v/>
      </c>
      <c r="I262" s="27" t="str">
        <f>IFERROR(__xludf.DUMMYFUNCTION("TEXTJOIN(char(10),TRUE(),FILTER(Foglio5!$B$2:$B$90,Foglio5!$A$2:$A$90=G262))"),"CER CAR")</f>
        <v>CER CAR</v>
      </c>
      <c r="J262" s="27"/>
      <c r="K262" s="27"/>
      <c r="L262" s="27"/>
      <c r="M262" s="27"/>
      <c r="N262" s="27"/>
      <c r="O262" s="27"/>
      <c r="P262" s="27"/>
    </row>
    <row r="263">
      <c r="A263" s="26" t="s">
        <v>348</v>
      </c>
      <c r="B263" s="19">
        <v>38121.0</v>
      </c>
      <c r="C263" s="26" t="s">
        <v>359</v>
      </c>
      <c r="D263" s="28">
        <v>0.09</v>
      </c>
      <c r="E263" s="26" t="s">
        <v>123</v>
      </c>
      <c r="F263" s="27" t="str">
        <f>VLOOKUP(E263,Foglio4!$A$2:$B$33,2,FALSE())</f>
        <v>AC221E00020</v>
      </c>
      <c r="G263" s="27" t="str">
        <f t="shared" si="1"/>
        <v>AC221E00020*</v>
      </c>
      <c r="H263" s="27" t="str">
        <f>IFERROR(__xludf.DUMMYFUNCTION("+IFERROR(TEXTJOIN(char(10),TRUE(),FILTER(Foglio5!$B$2:$B$90,Foglio5!$A$2:$A$90=F263)),"""")"),"GREENLAND")</f>
        <v>GREENLAND</v>
      </c>
      <c r="I263" s="27" t="str">
        <f>IFERROR(__xludf.DUMMYFUNCTION("TEXTJOIN(char(10),TRUE(),FILTER(Foglio5!$B$2:$B$90,Foglio5!$A$2:$A$90=G263))"),"CER TENNA")</f>
        <v>CER TENNA</v>
      </c>
      <c r="J263" s="27"/>
      <c r="K263" s="27"/>
      <c r="L263" s="27"/>
      <c r="M263" s="27"/>
      <c r="N263" s="27"/>
      <c r="O263" s="27"/>
      <c r="P263" s="27"/>
    </row>
    <row r="264">
      <c r="A264" s="26" t="s">
        <v>348</v>
      </c>
      <c r="B264" s="19">
        <v>38121.0</v>
      </c>
      <c r="C264" s="26" t="s">
        <v>359</v>
      </c>
      <c r="D264" s="28">
        <v>0.3</v>
      </c>
      <c r="E264" s="26" t="s">
        <v>138</v>
      </c>
      <c r="F264" s="27" t="str">
        <f>VLOOKUP(E264,Foglio4!$A$2:$B$33,2,FALSE())</f>
        <v>AC221E00019</v>
      </c>
      <c r="G264" s="27" t="str">
        <f t="shared" si="1"/>
        <v>AC221E00019*</v>
      </c>
      <c r="H264" s="27" t="str">
        <f>IFERROR(__xludf.DUMMYFUNCTION("+IFERROR(TEXTJOIN(char(10),TRUE(),FILTER(Foglio5!$B$2:$B$90,Foglio5!$A$2:$A$90=F264)),"""")"),"CER CAR")</f>
        <v>CER CAR</v>
      </c>
      <c r="I264" s="27" t="str">
        <f>IFERROR(__xludf.DUMMYFUNCTION("TEXTJOIN(char(10),TRUE(),FILTER(Foglio5!$B$2:$B$90,Foglio5!$A$2:$A$90=G264))"),"KONCERT
TECER")</f>
        <v>KONCERT
TECER</v>
      </c>
      <c r="J264" s="27"/>
      <c r="K264" s="27"/>
      <c r="L264" s="27"/>
      <c r="M264" s="27"/>
      <c r="N264" s="27"/>
      <c r="O264" s="27"/>
      <c r="P264" s="27"/>
    </row>
    <row r="265">
      <c r="A265" s="26" t="s">
        <v>348</v>
      </c>
      <c r="B265" s="19">
        <v>38121.0</v>
      </c>
      <c r="C265" s="26" t="s">
        <v>359</v>
      </c>
      <c r="D265" s="28">
        <v>0.62</v>
      </c>
      <c r="E265" s="26" t="s">
        <v>113</v>
      </c>
      <c r="F265" s="27" t="str">
        <f>VLOOKUP(E265,Foglio4!$A$2:$B$33,2,FALSE())</f>
        <v>AC221E00015</v>
      </c>
      <c r="G265" s="27" t="str">
        <f t="shared" si="1"/>
        <v>AC221E00015*</v>
      </c>
      <c r="H265" s="27" t="str">
        <f>IFERROR(__xludf.DUMMYFUNCTION("+IFERROR(TEXTJOIN(char(10),TRUE(),FILTER(Foglio5!$B$2:$B$90,Foglio5!$A$2:$A$90=F265)),"""")"),"")</f>
        <v/>
      </c>
      <c r="I265" s="27" t="str">
        <f>IFERROR(__xludf.DUMMYFUNCTION("TEXTJOIN(char(10),TRUE(),FILTER(Foglio5!$B$2:$B$90,Foglio5!$A$2:$A$90=G265))"),"CER CAR")</f>
        <v>CER CAR</v>
      </c>
      <c r="J265" s="27"/>
      <c r="K265" s="27"/>
      <c r="L265" s="27"/>
      <c r="M265" s="27"/>
      <c r="N265" s="27"/>
      <c r="O265" s="27"/>
      <c r="P265" s="27"/>
    </row>
    <row r="266">
      <c r="A266" s="26" t="s">
        <v>360</v>
      </c>
      <c r="B266" s="19">
        <v>38091.0</v>
      </c>
      <c r="C266" s="26" t="s">
        <v>361</v>
      </c>
      <c r="D266" s="28">
        <v>1.0</v>
      </c>
      <c r="E266" s="26" t="s">
        <v>148</v>
      </c>
      <c r="F266" s="27" t="str">
        <f>VLOOKUP(E266,Foglio4!$A$2:$B$33,2,FALSE())</f>
        <v>AC221E00001</v>
      </c>
      <c r="G266" s="27" t="str">
        <f t="shared" si="1"/>
        <v>AC221E00001*</v>
      </c>
      <c r="H266" s="27" t="str">
        <f>IFERROR(__xludf.DUMMYFUNCTION("+IFERROR(TEXTJOIN(char(10),TRUE(),FILTER(Foglio5!$B$2:$B$90,Foglio5!$A$2:$A$90=F266)),"""")"),"")</f>
        <v/>
      </c>
      <c r="I266" s="27" t="str">
        <f>IFERROR(__xludf.DUMMYFUNCTION("TEXTJOIN(char(10),TRUE(),FILTER(Foglio5!$B$2:$B$90,Foglio5!$A$2:$A$90=G266))"),"")</f>
        <v/>
      </c>
      <c r="J266" s="27"/>
      <c r="K266" s="27"/>
      <c r="L266" s="27"/>
      <c r="M266" s="27"/>
      <c r="N266" s="27"/>
      <c r="O266" s="27"/>
      <c r="P266" s="27"/>
    </row>
    <row r="267">
      <c r="A267" s="26" t="s">
        <v>360</v>
      </c>
      <c r="B267" s="19">
        <v>38091.0</v>
      </c>
      <c r="C267" s="26" t="s">
        <v>362</v>
      </c>
      <c r="D267" s="28">
        <v>1.0</v>
      </c>
      <c r="E267" s="26" t="s">
        <v>148</v>
      </c>
      <c r="F267" s="27" t="str">
        <f>VLOOKUP(E267,Foglio4!$A$2:$B$33,2,FALSE())</f>
        <v>AC221E00001</v>
      </c>
      <c r="G267" s="27" t="str">
        <f t="shared" si="1"/>
        <v>AC221E00001*</v>
      </c>
      <c r="H267" s="27" t="str">
        <f>IFERROR(__xludf.DUMMYFUNCTION("+IFERROR(TEXTJOIN(char(10),TRUE(),FILTER(Foglio5!$B$2:$B$90,Foglio5!$A$2:$A$90=F267)),"""")"),"")</f>
        <v/>
      </c>
      <c r="I267" s="27" t="str">
        <f>IFERROR(__xludf.DUMMYFUNCTION("TEXTJOIN(char(10),TRUE(),FILTER(Foglio5!$B$2:$B$90,Foglio5!$A$2:$A$90=G267))"),"")</f>
        <v/>
      </c>
      <c r="J267" s="27"/>
      <c r="K267" s="27"/>
      <c r="L267" s="27"/>
      <c r="M267" s="27"/>
      <c r="N267" s="27"/>
      <c r="O267" s="27"/>
      <c r="P267" s="27"/>
    </row>
    <row r="268">
      <c r="A268" s="26" t="s">
        <v>360</v>
      </c>
      <c r="B268" s="19">
        <v>38091.0</v>
      </c>
      <c r="C268" s="26" t="s">
        <v>363</v>
      </c>
      <c r="D268" s="28">
        <v>1.0</v>
      </c>
      <c r="E268" s="26" t="s">
        <v>148</v>
      </c>
      <c r="F268" s="27" t="str">
        <f>VLOOKUP(E268,Foglio4!$A$2:$B$33,2,FALSE())</f>
        <v>AC221E00001</v>
      </c>
      <c r="G268" s="27" t="str">
        <f t="shared" si="1"/>
        <v>AC221E00001*</v>
      </c>
      <c r="H268" s="27" t="str">
        <f>IFERROR(__xludf.DUMMYFUNCTION("+IFERROR(TEXTJOIN(char(10),TRUE(),FILTER(Foglio5!$B$2:$B$90,Foglio5!$A$2:$A$90=F268)),"""")"),"")</f>
        <v/>
      </c>
      <c r="I268" s="27" t="str">
        <f>IFERROR(__xludf.DUMMYFUNCTION("TEXTJOIN(char(10),TRUE(),FILTER(Foglio5!$B$2:$B$90,Foglio5!$A$2:$A$90=G268))"),"")</f>
        <v/>
      </c>
      <c r="J268" s="27"/>
      <c r="K268" s="27"/>
      <c r="L268" s="27"/>
      <c r="M268" s="27"/>
      <c r="N268" s="27"/>
      <c r="O268" s="27"/>
      <c r="P268" s="27"/>
    </row>
    <row r="269">
      <c r="A269" s="26" t="s">
        <v>364</v>
      </c>
      <c r="B269" s="19">
        <v>38040.0</v>
      </c>
      <c r="C269" s="26" t="s">
        <v>364</v>
      </c>
      <c r="D269" s="28">
        <v>1.0</v>
      </c>
      <c r="E269" s="26" t="s">
        <v>118</v>
      </c>
      <c r="F269" s="27" t="str">
        <f>VLOOKUP(E269,Foglio4!$A$2:$B$33,2,FALSE())</f>
        <v>AC221E00022</v>
      </c>
      <c r="G269" s="27" t="str">
        <f t="shared" si="1"/>
        <v>AC221E00022*</v>
      </c>
      <c r="H269" s="27" t="str">
        <f>IFERROR(__xludf.DUMMYFUNCTION("+IFERROR(TEXTJOIN(char(10),TRUE(),FILTER(Foglio5!$B$2:$B$90,Foglio5!$A$2:$A$90=F269)),"""")"),"EYCO SOCIETÀ COOPERATIVA")</f>
        <v>EYCO SOCIETÀ COOPERATIVA</v>
      </c>
      <c r="I269" s="27" t="str">
        <f>IFERROR(__xludf.DUMMYFUNCTION("TEXTJOIN(char(10),TRUE(),FILTER(Foglio5!$B$2:$B$90,Foglio5!$A$2:$A$90=G269))"),"CER CEMBRA
CER FIEMME")</f>
        <v>CER CEMBRA
CER FIEMME</v>
      </c>
      <c r="J269" s="27"/>
      <c r="K269" s="27"/>
      <c r="L269" s="27"/>
      <c r="M269" s="27"/>
      <c r="N269" s="27"/>
      <c r="O269" s="27"/>
      <c r="P269" s="27"/>
    </row>
    <row r="270">
      <c r="A270" s="26" t="s">
        <v>365</v>
      </c>
      <c r="B270" s="19">
        <v>38060.0</v>
      </c>
      <c r="C270" s="26" t="s">
        <v>365</v>
      </c>
      <c r="D270" s="28">
        <v>1.0</v>
      </c>
      <c r="E270" s="26" t="s">
        <v>169</v>
      </c>
      <c r="F270" s="27" t="str">
        <f>VLOOKUP(E270,Foglio4!$A$2:$B$33,2,FALSE())</f>
        <v>AC221E00017</v>
      </c>
      <c r="G270" s="27" t="str">
        <f t="shared" si="1"/>
        <v>AC221E00017*</v>
      </c>
      <c r="H270" s="27" t="str">
        <f>IFERROR(__xludf.DUMMYFUNCTION("+IFERROR(TEXTJOIN(char(10),TRUE(),FILTER(Foglio5!$B$2:$B$90,Foglio5!$A$2:$A$90=F270)),"""")"),"GREENLAND")</f>
        <v>GREENLAND</v>
      </c>
      <c r="I270" s="27" t="str">
        <f>IFERROR(__xludf.DUMMYFUNCTION("TEXTJOIN(char(10),TRUE(),FILTER(Foglio5!$B$2:$B$90,Foglio5!$A$2:$A$90=G270))"),"CER SOLIDALE TRENTINA
ENERGIA NUOVA VALLARSA")</f>
        <v>CER SOLIDALE TRENTINA
ENERGIA NUOVA VALLARSA</v>
      </c>
      <c r="J270" s="27"/>
      <c r="K270" s="27"/>
      <c r="L270" s="27"/>
      <c r="M270" s="27"/>
      <c r="N270" s="27"/>
      <c r="O270" s="27"/>
      <c r="P270" s="27"/>
    </row>
    <row r="271">
      <c r="A271" s="26" t="s">
        <v>366</v>
      </c>
      <c r="B271" s="19">
        <v>38096.0</v>
      </c>
      <c r="C271" s="26" t="s">
        <v>367</v>
      </c>
      <c r="D271" s="28">
        <v>1.0</v>
      </c>
      <c r="E271" s="26" t="s">
        <v>214</v>
      </c>
      <c r="F271" s="27" t="str">
        <f>VLOOKUP(E271,Foglio4!$A$2:$B$33,2,FALSE())</f>
        <v>AC221E00009</v>
      </c>
      <c r="G271" s="27" t="str">
        <f t="shared" si="1"/>
        <v>AC221E00009*</v>
      </c>
      <c r="H271" s="27" t="str">
        <f>IFERROR(__xludf.DUMMYFUNCTION("+IFERROR(TEXTJOIN(char(10),TRUE(),FILTER(Foglio5!$B$2:$B$90,Foglio5!$A$2:$A$90=F271)),"""")"),"")</f>
        <v/>
      </c>
      <c r="I271" s="27" t="str">
        <f>IFERROR(__xludf.DUMMYFUNCTION("TEXTJOIN(char(10),TRUE(),FILTER(Foglio5!$B$2:$B$90,Foglio5!$A$2:$A$90=G271))"),"CER DEL SARCA
CER VALLE DEI LAGHI")</f>
        <v>CER DEL SARCA
CER VALLE DEI LAGHI</v>
      </c>
      <c r="J271" s="27"/>
      <c r="K271" s="27"/>
      <c r="L271" s="27"/>
      <c r="M271" s="27"/>
      <c r="N271" s="27"/>
      <c r="O271" s="27"/>
      <c r="P271" s="27"/>
    </row>
    <row r="272">
      <c r="A272" s="26" t="s">
        <v>366</v>
      </c>
      <c r="B272" s="19">
        <v>38096.0</v>
      </c>
      <c r="C272" s="26" t="s">
        <v>368</v>
      </c>
      <c r="D272" s="28">
        <v>0.38</v>
      </c>
      <c r="E272" s="26" t="s">
        <v>138</v>
      </c>
      <c r="F272" s="27" t="str">
        <f>VLOOKUP(E272,Foglio4!$A$2:$B$33,2,FALSE())</f>
        <v>AC221E00019</v>
      </c>
      <c r="G272" s="27" t="str">
        <f t="shared" si="1"/>
        <v>AC221E00019*</v>
      </c>
      <c r="H272" s="27" t="str">
        <f>IFERROR(__xludf.DUMMYFUNCTION("+IFERROR(TEXTJOIN(char(10),TRUE(),FILTER(Foglio5!$B$2:$B$90,Foglio5!$A$2:$A$90=F272)),"""")"),"CER CAR")</f>
        <v>CER CAR</v>
      </c>
      <c r="I272" s="27" t="str">
        <f>IFERROR(__xludf.DUMMYFUNCTION("TEXTJOIN(char(10),TRUE(),FILTER(Foglio5!$B$2:$B$90,Foglio5!$A$2:$A$90=G272))"),"KONCERT
TECER")</f>
        <v>KONCERT
TECER</v>
      </c>
      <c r="J272" s="27"/>
      <c r="K272" s="27"/>
      <c r="L272" s="27"/>
      <c r="M272" s="27"/>
      <c r="N272" s="27"/>
      <c r="O272" s="27"/>
      <c r="P272" s="27"/>
    </row>
    <row r="273">
      <c r="A273" s="26" t="s">
        <v>366</v>
      </c>
      <c r="B273" s="19">
        <v>38096.0</v>
      </c>
      <c r="C273" s="26" t="s">
        <v>368</v>
      </c>
      <c r="D273" s="28">
        <v>0.62</v>
      </c>
      <c r="E273" s="26" t="s">
        <v>214</v>
      </c>
      <c r="F273" s="27" t="str">
        <f>VLOOKUP(E273,Foglio4!$A$2:$B$33,2,FALSE())</f>
        <v>AC221E00009</v>
      </c>
      <c r="G273" s="27" t="str">
        <f t="shared" si="1"/>
        <v>AC221E00009*</v>
      </c>
      <c r="H273" s="27" t="str">
        <f>IFERROR(__xludf.DUMMYFUNCTION("+IFERROR(TEXTJOIN(char(10),TRUE(),FILTER(Foglio5!$B$2:$B$90,Foglio5!$A$2:$A$90=F273)),"""")"),"")</f>
        <v/>
      </c>
      <c r="I273" s="27" t="str">
        <f>IFERROR(__xludf.DUMMYFUNCTION("TEXTJOIN(char(10),TRUE(),FILTER(Foglio5!$B$2:$B$90,Foglio5!$A$2:$A$90=G273))"),"CER DEL SARCA
CER VALLE DEI LAGHI")</f>
        <v>CER DEL SARCA
CER VALLE DEI LAGHI</v>
      </c>
      <c r="J273" s="27"/>
      <c r="K273" s="27"/>
      <c r="L273" s="27"/>
      <c r="M273" s="27"/>
      <c r="N273" s="27"/>
      <c r="O273" s="27"/>
      <c r="P273" s="27"/>
    </row>
    <row r="274">
      <c r="A274" s="26" t="s">
        <v>366</v>
      </c>
      <c r="B274" s="19">
        <v>38096.0</v>
      </c>
      <c r="C274" s="26" t="s">
        <v>369</v>
      </c>
      <c r="D274" s="28">
        <v>1.0</v>
      </c>
      <c r="E274" s="26" t="s">
        <v>116</v>
      </c>
      <c r="F274" s="27" t="str">
        <f>VLOOKUP(E274,Foglio4!$A$2:$B$33,2,FALSE())</f>
        <v>AC221E00016</v>
      </c>
      <c r="G274" s="27" t="str">
        <f t="shared" si="1"/>
        <v>AC221E00016*</v>
      </c>
      <c r="H274" s="27" t="str">
        <f>IFERROR(__xludf.DUMMYFUNCTION("+IFERROR(TEXTJOIN(char(10),TRUE(),FILTER(Foglio5!$B$2:$B$90,Foglio5!$A$2:$A$90=F274)),"""")"),"KONCERT")</f>
        <v>KONCERT</v>
      </c>
      <c r="I274" s="27" t="str">
        <f>IFERROR(__xludf.DUMMYFUNCTION("TEXTJOIN(char(10),TRUE(),FILTER(Foglio5!$B$2:$B$90,Foglio5!$A$2:$A$90=G274))"),"")</f>
        <v/>
      </c>
      <c r="J274" s="27"/>
      <c r="K274" s="27"/>
      <c r="L274" s="27"/>
      <c r="M274" s="27"/>
      <c r="N274" s="27"/>
      <c r="O274" s="27"/>
      <c r="P274" s="27"/>
    </row>
    <row r="275">
      <c r="A275" s="26" t="s">
        <v>366</v>
      </c>
      <c r="B275" s="19">
        <v>38096.0</v>
      </c>
      <c r="C275" s="26" t="s">
        <v>370</v>
      </c>
      <c r="D275" s="28">
        <v>0.05</v>
      </c>
      <c r="E275" s="26" t="s">
        <v>132</v>
      </c>
      <c r="F275" s="27" t="str">
        <f>VLOOKUP(E275,Foglio4!$A$2:$B$33,2,FALSE())</f>
        <v>AC221E00007</v>
      </c>
      <c r="G275" s="27" t="str">
        <f t="shared" si="1"/>
        <v>AC221E00007*</v>
      </c>
      <c r="H275" s="27" t="str">
        <f>IFERROR(__xludf.DUMMYFUNCTION("+IFERROR(TEXTJOIN(char(10),TRUE(),FILTER(Foglio5!$B$2:$B$90,Foglio5!$A$2:$A$90=F275)),"""")"),"EUREKA CER")</f>
        <v>EUREKA CER</v>
      </c>
      <c r="I275" s="27" t="str">
        <f>IFERROR(__xludf.DUMMYFUNCTION("TEXTJOIN(char(10),TRUE(),FILTER(Foglio5!$B$2:$B$90,Foglio5!$A$2:$A$90=G275))"),"CER DEL SARCA")</f>
        <v>CER DEL SARCA</v>
      </c>
      <c r="J275" s="27"/>
      <c r="K275" s="27"/>
      <c r="L275" s="27"/>
      <c r="M275" s="27"/>
      <c r="N275" s="27"/>
      <c r="O275" s="27"/>
      <c r="P275" s="27"/>
    </row>
    <row r="276">
      <c r="A276" s="26" t="s">
        <v>366</v>
      </c>
      <c r="B276" s="19">
        <v>38096.0</v>
      </c>
      <c r="C276" s="26" t="s">
        <v>370</v>
      </c>
      <c r="D276" s="28">
        <v>0.95</v>
      </c>
      <c r="E276" s="26" t="s">
        <v>214</v>
      </c>
      <c r="F276" s="27" t="str">
        <f>VLOOKUP(E276,Foglio4!$A$2:$B$33,2,FALSE())</f>
        <v>AC221E00009</v>
      </c>
      <c r="G276" s="27" t="str">
        <f t="shared" si="1"/>
        <v>AC221E00009*</v>
      </c>
      <c r="H276" s="27" t="str">
        <f>IFERROR(__xludf.DUMMYFUNCTION("+IFERROR(TEXTJOIN(char(10),TRUE(),FILTER(Foglio5!$B$2:$B$90,Foglio5!$A$2:$A$90=F276)),"""")"),"")</f>
        <v/>
      </c>
      <c r="I276" s="27" t="str">
        <f>IFERROR(__xludf.DUMMYFUNCTION("TEXTJOIN(char(10),TRUE(),FILTER(Foglio5!$B$2:$B$90,Foglio5!$A$2:$A$90=G276))"),"CER DEL SARCA
CER VALLE DEI LAGHI")</f>
        <v>CER DEL SARCA
CER VALLE DEI LAGHI</v>
      </c>
      <c r="J276" s="27"/>
      <c r="K276" s="27"/>
      <c r="L276" s="27"/>
      <c r="M276" s="27"/>
      <c r="N276" s="27"/>
      <c r="O276" s="27"/>
      <c r="P276" s="27"/>
    </row>
    <row r="277">
      <c r="A277" s="26" t="s">
        <v>371</v>
      </c>
      <c r="B277" s="19">
        <v>38029.0</v>
      </c>
      <c r="C277" s="26" t="s">
        <v>371</v>
      </c>
      <c r="D277" s="28">
        <v>1.0</v>
      </c>
      <c r="E277" s="26" t="s">
        <v>246</v>
      </c>
      <c r="F277" s="27" t="str">
        <f>VLOOKUP(E277,Foglio4!$A$2:$B$33,2,FALSE())</f>
        <v>AC221E00004</v>
      </c>
      <c r="G277" s="27" t="str">
        <f t="shared" si="1"/>
        <v>AC221E00004*</v>
      </c>
      <c r="H277" s="27" t="str">
        <f>IFERROR(__xludf.DUMMYFUNCTION("+IFERROR(TEXTJOIN(char(10),TRUE(),FILTER(Foglio5!$B$2:$B$90,Foglio5!$A$2:$A$90=F277)),"""")"),"EYCO SOCIETÀ COOPERATIVA")</f>
        <v>EYCO SOCIETÀ COOPERATIVA</v>
      </c>
      <c r="I277" s="27" t="str">
        <f>IFERROR(__xludf.DUMMYFUNCTION("TEXTJOIN(char(10),TRUE(),FILTER(Foglio5!$B$2:$B$90,Foglio5!$A$2:$A$90=G277))"),"")</f>
        <v/>
      </c>
      <c r="J277" s="27"/>
      <c r="K277" s="27"/>
      <c r="L277" s="27"/>
      <c r="M277" s="27"/>
      <c r="N277" s="27"/>
      <c r="O277" s="27"/>
      <c r="P277" s="27"/>
    </row>
    <row r="278">
      <c r="A278" s="26" t="s">
        <v>372</v>
      </c>
      <c r="B278" s="19">
        <v>38057.0</v>
      </c>
      <c r="C278" s="26" t="s">
        <v>373</v>
      </c>
      <c r="D278" s="28">
        <v>0.2</v>
      </c>
      <c r="E278" s="26" t="s">
        <v>137</v>
      </c>
      <c r="F278" s="27" t="str">
        <f>VLOOKUP(E278,Foglio4!$A$2:$B$33,2,FALSE())</f>
        <v>AC221E00021</v>
      </c>
      <c r="G278" s="27" t="str">
        <f t="shared" si="1"/>
        <v>AC221E00021*</v>
      </c>
      <c r="H278" s="27" t="str">
        <f>IFERROR(__xludf.DUMMYFUNCTION("+IFERROR(TEXTJOIN(char(10),TRUE(),FILTER(Foglio5!$B$2:$B$90,Foglio5!$A$2:$A$90=F278)),"""")"),"EYCO SOCIETÀ COOPERATIVA")</f>
        <v>EYCO SOCIETÀ COOPERATIVA</v>
      </c>
      <c r="I278" s="27" t="str">
        <f>IFERROR(__xludf.DUMMYFUNCTION("TEXTJOIN(char(10),TRUE(),FILTER(Foglio5!$B$2:$B$90,Foglio5!$A$2:$A$90=G278))"),"CIVE C'è
COM.EN.PINE'")</f>
        <v>CIVE C'è
COM.EN.PINE'</v>
      </c>
      <c r="J278" s="27"/>
      <c r="K278" s="27"/>
      <c r="L278" s="27"/>
      <c r="M278" s="27"/>
      <c r="N278" s="27"/>
      <c r="O278" s="27"/>
      <c r="P278" s="27"/>
    </row>
    <row r="279">
      <c r="A279" s="26" t="s">
        <v>372</v>
      </c>
      <c r="B279" s="19">
        <v>38057.0</v>
      </c>
      <c r="C279" s="26" t="s">
        <v>373</v>
      </c>
      <c r="D279" s="28">
        <v>0.8</v>
      </c>
      <c r="E279" s="26" t="s">
        <v>123</v>
      </c>
      <c r="F279" s="27" t="str">
        <f>VLOOKUP(E279,Foglio4!$A$2:$B$33,2,FALSE())</f>
        <v>AC221E00020</v>
      </c>
      <c r="G279" s="27" t="str">
        <f t="shared" si="1"/>
        <v>AC221E00020*</v>
      </c>
      <c r="H279" s="27" t="str">
        <f>IFERROR(__xludf.DUMMYFUNCTION("+IFERROR(TEXTJOIN(char(10),TRUE(),FILTER(Foglio5!$B$2:$B$90,Foglio5!$A$2:$A$90=F279)),"""")"),"GREENLAND")</f>
        <v>GREENLAND</v>
      </c>
      <c r="I279" s="27" t="str">
        <f>IFERROR(__xludf.DUMMYFUNCTION("TEXTJOIN(char(10),TRUE(),FILTER(Foglio5!$B$2:$B$90,Foglio5!$A$2:$A$90=G279))"),"CER TENNA")</f>
        <v>CER TENNA</v>
      </c>
      <c r="J279" s="27"/>
      <c r="K279" s="27"/>
      <c r="L279" s="27"/>
      <c r="M279" s="27"/>
      <c r="N279" s="27"/>
      <c r="O279" s="27"/>
      <c r="P279" s="27"/>
    </row>
    <row r="280">
      <c r="A280" s="26" t="s">
        <v>374</v>
      </c>
      <c r="B280" s="19">
        <v>38060.0</v>
      </c>
      <c r="C280" s="26" t="s">
        <v>374</v>
      </c>
      <c r="D280" s="28">
        <v>1.0</v>
      </c>
      <c r="E280" s="26" t="s">
        <v>141</v>
      </c>
      <c r="F280" s="27" t="str">
        <f>VLOOKUP(E280,Foglio4!$A$2:$B$33,2,FALSE())</f>
        <v>AC221E00014</v>
      </c>
      <c r="G280" s="27" t="str">
        <f t="shared" si="1"/>
        <v>AC221E00014*</v>
      </c>
      <c r="H280" s="27" t="str">
        <f>IFERROR(__xludf.DUMMYFUNCTION("+IFERROR(TEXTJOIN(char(10),TRUE(),FILTER(Foglio5!$B$2:$B$90,Foglio5!$A$2:$A$90=F280)),"""")"),"EYCO SOCIETÀ COOPERATIVA
GREENLAND")</f>
        <v>EYCO SOCIETÀ COOPERATIVA
GREENLAND</v>
      </c>
      <c r="I280" s="27" t="str">
        <f>IFERROR(__xludf.DUMMYFUNCTION("TEXTJOIN(char(10),TRUE(),FILTER(Foglio5!$B$2:$B$90,Foglio5!$A$2:$A$90=G280))"),"CER SOLIDALE TRENTINA
CER VALLAGARINA")</f>
        <v>CER SOLIDALE TRENTINA
CER VALLAGARINA</v>
      </c>
      <c r="J280" s="27"/>
      <c r="K280" s="27"/>
      <c r="L280" s="27"/>
      <c r="M280" s="27"/>
      <c r="N280" s="27"/>
      <c r="O280" s="27"/>
      <c r="P280" s="27"/>
    </row>
    <row r="281">
      <c r="A281" s="26" t="s">
        <v>375</v>
      </c>
      <c r="B281" s="19">
        <v>38019.0</v>
      </c>
      <c r="C281" s="26" t="s">
        <v>376</v>
      </c>
      <c r="D281" s="28">
        <v>1.0</v>
      </c>
      <c r="E281" s="26" t="s">
        <v>129</v>
      </c>
      <c r="F281" s="27" t="str">
        <f>VLOOKUP(E281,Foglio4!$A$2:$B$33,2,FALSE())</f>
        <v>AC221E00010</v>
      </c>
      <c r="G281" s="27" t="str">
        <f t="shared" si="1"/>
        <v>AC221E00010*</v>
      </c>
      <c r="H281" s="27" t="str">
        <f>IFERROR(__xludf.DUMMYFUNCTION("+IFERROR(TEXTJOIN(char(10),TRUE(),FILTER(Foglio5!$B$2:$B$90,Foglio5!$A$2:$A$90=F281)),"""")"),"EYCO SOCIETÀ COOPERATIVA
NOS ENERGIA")</f>
        <v>EYCO SOCIETÀ COOPERATIVA
NOS ENERGIA</v>
      </c>
      <c r="I281" s="27" t="str">
        <f>IFERROR(__xludf.DUMMYFUNCTION("TEXTJOIN(char(10),TRUE(),FILTER(Foglio5!$B$2:$B$90,Foglio5!$A$2:$A$90=G281))"),"")</f>
        <v/>
      </c>
      <c r="J281" s="27"/>
      <c r="K281" s="27"/>
      <c r="L281" s="27"/>
      <c r="M281" s="27"/>
      <c r="N281" s="27"/>
      <c r="O281" s="27"/>
      <c r="P281" s="27"/>
    </row>
    <row r="282">
      <c r="A282" s="26" t="s">
        <v>375</v>
      </c>
      <c r="B282" s="19">
        <v>38019.0</v>
      </c>
      <c r="C282" s="26" t="s">
        <v>129</v>
      </c>
      <c r="D282" s="28">
        <v>1.0</v>
      </c>
      <c r="E282" s="26" t="s">
        <v>129</v>
      </c>
      <c r="F282" s="27" t="str">
        <f>VLOOKUP(E282,Foglio4!$A$2:$B$33,2,FALSE())</f>
        <v>AC221E00010</v>
      </c>
      <c r="G282" s="27" t="str">
        <f t="shared" si="1"/>
        <v>AC221E00010*</v>
      </c>
      <c r="H282" s="27" t="str">
        <f>IFERROR(__xludf.DUMMYFUNCTION("+IFERROR(TEXTJOIN(char(10),TRUE(),FILTER(Foglio5!$B$2:$B$90,Foglio5!$A$2:$A$90=F282)),"""")"),"EYCO SOCIETÀ COOPERATIVA
NOS ENERGIA")</f>
        <v>EYCO SOCIETÀ COOPERATIVA
NOS ENERGIA</v>
      </c>
      <c r="I282" s="27" t="str">
        <f>IFERROR(__xludf.DUMMYFUNCTION("TEXTJOIN(char(10),TRUE(),FILTER(Foglio5!$B$2:$B$90,Foglio5!$A$2:$A$90=G282))"),"")</f>
        <v/>
      </c>
      <c r="J282" s="27"/>
      <c r="K282" s="27"/>
      <c r="L282" s="27"/>
      <c r="M282" s="27"/>
      <c r="N282" s="27"/>
      <c r="O282" s="27"/>
      <c r="P282" s="27"/>
    </row>
    <row r="283">
      <c r="A283" s="26" t="s">
        <v>375</v>
      </c>
      <c r="B283" s="19">
        <v>38019.0</v>
      </c>
      <c r="C283" s="26" t="s">
        <v>377</v>
      </c>
      <c r="D283" s="28">
        <v>1.0</v>
      </c>
      <c r="E283" s="26" t="s">
        <v>129</v>
      </c>
      <c r="F283" s="27" t="str">
        <f>VLOOKUP(E283,Foglio4!$A$2:$B$33,2,FALSE())</f>
        <v>AC221E00010</v>
      </c>
      <c r="G283" s="27" t="str">
        <f t="shared" si="1"/>
        <v>AC221E00010*</v>
      </c>
      <c r="H283" s="27" t="str">
        <f>IFERROR(__xludf.DUMMYFUNCTION("+IFERROR(TEXTJOIN(char(10),TRUE(),FILTER(Foglio5!$B$2:$B$90,Foglio5!$A$2:$A$90=F283)),"""")"),"EYCO SOCIETÀ COOPERATIVA
NOS ENERGIA")</f>
        <v>EYCO SOCIETÀ COOPERATIVA
NOS ENERGIA</v>
      </c>
      <c r="I283" s="27" t="str">
        <f>IFERROR(__xludf.DUMMYFUNCTION("TEXTJOIN(char(10),TRUE(),FILTER(Foglio5!$B$2:$B$90,Foglio5!$A$2:$A$90=G283))"),"")</f>
        <v/>
      </c>
      <c r="J283" s="27"/>
      <c r="K283" s="27"/>
      <c r="L283" s="27"/>
      <c r="M283" s="27"/>
      <c r="N283" s="27"/>
      <c r="O283" s="27"/>
      <c r="P283" s="27"/>
    </row>
    <row r="284">
      <c r="A284" s="26" t="s">
        <v>378</v>
      </c>
      <c r="B284" s="19">
        <v>38099.0</v>
      </c>
      <c r="C284" s="26" t="s">
        <v>379</v>
      </c>
      <c r="D284" s="28">
        <v>1.0</v>
      </c>
      <c r="E284" s="26" t="s">
        <v>118</v>
      </c>
      <c r="F284" s="27" t="str">
        <f>VLOOKUP(E284,Foglio4!$A$2:$B$33,2,FALSE())</f>
        <v>AC221E00022</v>
      </c>
      <c r="G284" s="27" t="str">
        <f t="shared" si="1"/>
        <v>AC221E00022*</v>
      </c>
      <c r="H284" s="27" t="str">
        <f>IFERROR(__xludf.DUMMYFUNCTION("+IFERROR(TEXTJOIN(char(10),TRUE(),FILTER(Foglio5!$B$2:$B$90,Foglio5!$A$2:$A$90=F284)),"""")"),"EYCO SOCIETÀ COOPERATIVA")</f>
        <v>EYCO SOCIETÀ COOPERATIVA</v>
      </c>
      <c r="I284" s="27" t="str">
        <f>IFERROR(__xludf.DUMMYFUNCTION("TEXTJOIN(char(10),TRUE(),FILTER(Foglio5!$B$2:$B$90,Foglio5!$A$2:$A$90=G284))"),"CER CEMBRA
CER FIEMME")</f>
        <v>CER CEMBRA
CER FIEMME</v>
      </c>
      <c r="J284" s="27"/>
      <c r="K284" s="27"/>
      <c r="L284" s="27"/>
      <c r="M284" s="27"/>
      <c r="N284" s="27"/>
      <c r="O284" s="27"/>
      <c r="P284" s="27"/>
    </row>
    <row r="285">
      <c r="A285" s="26" t="s">
        <v>378</v>
      </c>
      <c r="B285" s="19">
        <v>38099.0</v>
      </c>
      <c r="C285" s="26" t="s">
        <v>380</v>
      </c>
      <c r="D285" s="28">
        <v>1.0</v>
      </c>
      <c r="E285" s="26" t="s">
        <v>118</v>
      </c>
      <c r="F285" s="27" t="str">
        <f>VLOOKUP(E285,Foglio4!$A$2:$B$33,2,FALSE())</f>
        <v>AC221E00022</v>
      </c>
      <c r="G285" s="27" t="str">
        <f t="shared" si="1"/>
        <v>AC221E00022*</v>
      </c>
      <c r="H285" s="27" t="str">
        <f>IFERROR(__xludf.DUMMYFUNCTION("+IFERROR(TEXTJOIN(char(10),TRUE(),FILTER(Foglio5!$B$2:$B$90,Foglio5!$A$2:$A$90=F285)),"""")"),"EYCO SOCIETÀ COOPERATIVA")</f>
        <v>EYCO SOCIETÀ COOPERATIVA</v>
      </c>
      <c r="I285" s="27" t="str">
        <f>IFERROR(__xludf.DUMMYFUNCTION("TEXTJOIN(char(10),TRUE(),FILTER(Foglio5!$B$2:$B$90,Foglio5!$A$2:$A$90=G285))"),"CER CEMBRA
CER FIEMME")</f>
        <v>CER CEMBRA
CER FIEMME</v>
      </c>
      <c r="J285" s="27"/>
      <c r="K285" s="27"/>
      <c r="L285" s="27"/>
      <c r="M285" s="27"/>
      <c r="N285" s="27"/>
      <c r="O285" s="27"/>
      <c r="P285" s="27"/>
    </row>
    <row r="286">
      <c r="A286" s="26" t="s">
        <v>378</v>
      </c>
      <c r="B286" s="19">
        <v>38099.0</v>
      </c>
      <c r="C286" s="26" t="s">
        <v>118</v>
      </c>
      <c r="D286" s="28">
        <v>1.0</v>
      </c>
      <c r="E286" s="26" t="s">
        <v>118</v>
      </c>
      <c r="F286" s="27" t="str">
        <f>VLOOKUP(E286,Foglio4!$A$2:$B$33,2,FALSE())</f>
        <v>AC221E00022</v>
      </c>
      <c r="G286" s="27" t="str">
        <f t="shared" si="1"/>
        <v>AC221E00022*</v>
      </c>
      <c r="H286" s="27" t="str">
        <f>IFERROR(__xludf.DUMMYFUNCTION("+IFERROR(TEXTJOIN(char(10),TRUE(),FILTER(Foglio5!$B$2:$B$90,Foglio5!$A$2:$A$90=F286)),"""")"),"EYCO SOCIETÀ COOPERATIVA")</f>
        <v>EYCO SOCIETÀ COOPERATIVA</v>
      </c>
      <c r="I286" s="27" t="str">
        <f>IFERROR(__xludf.DUMMYFUNCTION("TEXTJOIN(char(10),TRUE(),FILTER(Foglio5!$B$2:$B$90,Foglio5!$A$2:$A$90=G286))"),"CER CEMBRA
CER FIEMME")</f>
        <v>CER CEMBRA
CER FIEMME</v>
      </c>
      <c r="J286" s="27"/>
      <c r="K286" s="27"/>
      <c r="L286" s="27"/>
      <c r="M286" s="27"/>
      <c r="N286" s="27"/>
      <c r="O286" s="27"/>
      <c r="P286" s="27"/>
    </row>
    <row r="287">
      <c r="A287" s="26" t="s">
        <v>381</v>
      </c>
      <c r="B287" s="19">
        <v>38060.0</v>
      </c>
      <c r="C287" s="26" t="s">
        <v>381</v>
      </c>
      <c r="D287" s="28">
        <v>0.96</v>
      </c>
      <c r="E287" s="26" t="s">
        <v>141</v>
      </c>
      <c r="F287" s="27" t="str">
        <f>VLOOKUP(E287,Foglio4!$A$2:$B$33,2,FALSE())</f>
        <v>AC221E00014</v>
      </c>
      <c r="G287" s="27" t="str">
        <f t="shared" si="1"/>
        <v>AC221E00014*</v>
      </c>
      <c r="H287" s="27" t="str">
        <f>IFERROR(__xludf.DUMMYFUNCTION("+IFERROR(TEXTJOIN(char(10),TRUE(),FILTER(Foglio5!$B$2:$B$90,Foglio5!$A$2:$A$90=F287)),"""")"),"EYCO SOCIETÀ COOPERATIVA
GREENLAND")</f>
        <v>EYCO SOCIETÀ COOPERATIVA
GREENLAND</v>
      </c>
      <c r="I287" s="27" t="str">
        <f>IFERROR(__xludf.DUMMYFUNCTION("TEXTJOIN(char(10),TRUE(),FILTER(Foglio5!$B$2:$B$90,Foglio5!$A$2:$A$90=G287))"),"CER SOLIDALE TRENTINA
CER VALLAGARINA")</f>
        <v>CER SOLIDALE TRENTINA
CER VALLAGARINA</v>
      </c>
      <c r="J287" s="27"/>
      <c r="K287" s="27"/>
      <c r="L287" s="27"/>
      <c r="M287" s="27"/>
      <c r="N287" s="27"/>
      <c r="O287" s="27"/>
      <c r="P287" s="27"/>
    </row>
    <row r="288">
      <c r="A288" s="26" t="s">
        <v>381</v>
      </c>
      <c r="B288" s="19">
        <v>38060.0</v>
      </c>
      <c r="C288" s="26" t="s">
        <v>381</v>
      </c>
      <c r="D288" s="28">
        <v>0.04</v>
      </c>
      <c r="E288" s="26" t="s">
        <v>169</v>
      </c>
      <c r="F288" s="27" t="str">
        <f>VLOOKUP(E288,Foglio4!$A$2:$B$33,2,FALSE())</f>
        <v>AC221E00017</v>
      </c>
      <c r="G288" s="27" t="str">
        <f t="shared" si="1"/>
        <v>AC221E00017*</v>
      </c>
      <c r="H288" s="27" t="str">
        <f>IFERROR(__xludf.DUMMYFUNCTION("+IFERROR(TEXTJOIN(char(10),TRUE(),FILTER(Foglio5!$B$2:$B$90,Foglio5!$A$2:$A$90=F288)),"""")"),"GREENLAND")</f>
        <v>GREENLAND</v>
      </c>
      <c r="I288" s="27" t="str">
        <f>IFERROR(__xludf.DUMMYFUNCTION("TEXTJOIN(char(10),TRUE(),FILTER(Foglio5!$B$2:$B$90,Foglio5!$A$2:$A$90=G288))"),"CER SOLIDALE TRENTINA
ENERGIA NUOVA VALLARSA")</f>
        <v>CER SOLIDALE TRENTINA
ENERGIA NUOVA VALLARSA</v>
      </c>
      <c r="J288" s="27"/>
      <c r="K288" s="27"/>
      <c r="L288" s="27"/>
      <c r="M288" s="27"/>
      <c r="N288" s="27"/>
      <c r="O288" s="27"/>
      <c r="P288" s="27"/>
    </row>
    <row r="289">
      <c r="A289" s="26" t="s">
        <v>382</v>
      </c>
      <c r="B289" s="19">
        <v>38030.0</v>
      </c>
      <c r="C289" s="26" t="s">
        <v>382</v>
      </c>
      <c r="D289" s="28">
        <v>1.0</v>
      </c>
      <c r="E289" s="26" t="s">
        <v>265</v>
      </c>
      <c r="F289" s="27" t="str">
        <f>VLOOKUP(E289,Foglio4!$A$2:$B$33,2,FALSE())</f>
        <v>AC221E00025</v>
      </c>
      <c r="G289" s="27" t="str">
        <f t="shared" si="1"/>
        <v>AC221E00025*</v>
      </c>
      <c r="H289" s="27" t="str">
        <f>IFERROR(__xludf.DUMMYFUNCTION("+IFERROR(TEXTJOIN(char(10),TRUE(),FILTER(Foglio5!$B$2:$B$90,Foglio5!$A$2:$A$90=F289)),"""")"),"")</f>
        <v/>
      </c>
      <c r="I289" s="27" t="str">
        <f>IFERROR(__xludf.DUMMYFUNCTION("TEXTJOIN(char(10),TRUE(),FILTER(Foglio5!$B$2:$B$90,Foglio5!$A$2:$A$90=G289))"),"CER FIEMME")</f>
        <v>CER FIEMME</v>
      </c>
      <c r="J289" s="27"/>
      <c r="K289" s="27"/>
      <c r="L289" s="27"/>
      <c r="M289" s="27"/>
      <c r="N289" s="27"/>
      <c r="O289" s="27"/>
      <c r="P289" s="27"/>
    </row>
    <row r="290">
      <c r="A290" s="26" t="s">
        <v>383</v>
      </c>
      <c r="B290" s="19">
        <v>38017.0</v>
      </c>
      <c r="C290" s="26" t="s">
        <v>383</v>
      </c>
      <c r="D290" s="20"/>
      <c r="E290" s="26" t="s">
        <v>384</v>
      </c>
      <c r="F290" s="27" t="str">
        <f>VLOOKUP(E290,Foglio4!$A$2:$B$33,2,FALSE())</f>
        <v>AC083E00001</v>
      </c>
      <c r="G290" s="27" t="str">
        <f t="shared" si="1"/>
        <v>AC083E00001*</v>
      </c>
      <c r="H290" s="27" t="str">
        <f>IFERROR(__xludf.DUMMYFUNCTION("+IFERROR(TEXTJOIN(char(10),TRUE(),FILTER(Foglio5!$B$2:$B$90,Foglio5!$A$2:$A$90=F290)),"""")"),"KONCERT")</f>
        <v>KONCERT</v>
      </c>
      <c r="I290" s="27" t="str">
        <f>IFERROR(__xludf.DUMMYFUNCTION("TEXTJOIN(char(10),TRUE(),FILTER(Foglio5!$B$2:$B$90,Foglio5!$A$2:$A$90=G290))"),"")</f>
        <v/>
      </c>
      <c r="J290" s="27"/>
      <c r="K290" s="27"/>
      <c r="L290" s="27"/>
      <c r="M290" s="27"/>
      <c r="N290" s="27"/>
      <c r="O290" s="27"/>
      <c r="P290" s="27"/>
    </row>
    <row r="291">
      <c r="A291" s="26" t="s">
        <v>309</v>
      </c>
      <c r="B291" s="19">
        <v>38098.0</v>
      </c>
      <c r="C291" s="26" t="s">
        <v>385</v>
      </c>
      <c r="D291" s="20"/>
      <c r="E291" s="26" t="s">
        <v>384</v>
      </c>
      <c r="F291" s="27" t="str">
        <f>VLOOKUP(E291,Foglio4!$A$2:$B$33,2,FALSE())</f>
        <v>AC083E00001</v>
      </c>
      <c r="G291" s="27" t="str">
        <f t="shared" si="1"/>
        <v>AC083E00001*</v>
      </c>
      <c r="H291" s="27" t="str">
        <f>IFERROR(__xludf.DUMMYFUNCTION("+IFERROR(TEXTJOIN(char(10),TRUE(),FILTER(Foglio5!$B$2:$B$90,Foglio5!$A$2:$A$90=F291)),"""")"),"KONCERT")</f>
        <v>KONCERT</v>
      </c>
      <c r="I291" s="27" t="str">
        <f>IFERROR(__xludf.DUMMYFUNCTION("TEXTJOIN(char(10),TRUE(),FILTER(Foglio5!$B$2:$B$90,Foglio5!$A$2:$A$90=G291))"),"")</f>
        <v/>
      </c>
      <c r="J291" s="27"/>
      <c r="K291" s="27"/>
      <c r="L291" s="27"/>
      <c r="M291" s="27"/>
      <c r="N291" s="27"/>
      <c r="O291" s="27"/>
      <c r="P291" s="27"/>
    </row>
    <row r="292">
      <c r="A292" s="26" t="s">
        <v>386</v>
      </c>
      <c r="B292" s="19">
        <v>38019.0</v>
      </c>
      <c r="C292" s="26" t="s">
        <v>377</v>
      </c>
      <c r="D292" s="20"/>
      <c r="E292" s="26" t="s">
        <v>384</v>
      </c>
      <c r="F292" s="27" t="str">
        <f>VLOOKUP(E292,Foglio4!$A$2:$B$33,2,FALSE())</f>
        <v>AC083E00001</v>
      </c>
      <c r="G292" s="27" t="str">
        <f t="shared" si="1"/>
        <v>AC083E00001*</v>
      </c>
      <c r="H292" s="27" t="str">
        <f>IFERROR(__xludf.DUMMYFUNCTION("+IFERROR(TEXTJOIN(char(10),TRUE(),FILTER(Foglio5!$B$2:$B$90,Foglio5!$A$2:$A$90=F292)),"""")"),"KONCERT")</f>
        <v>KONCERT</v>
      </c>
      <c r="I292" s="27" t="str">
        <f>IFERROR(__xludf.DUMMYFUNCTION("TEXTJOIN(char(10),TRUE(),FILTER(Foglio5!$B$2:$B$90,Foglio5!$A$2:$A$90=G292))"),"")</f>
        <v/>
      </c>
      <c r="J292" s="27"/>
      <c r="K292" s="27"/>
      <c r="L292" s="27"/>
      <c r="M292" s="27"/>
      <c r="N292" s="27"/>
      <c r="O292" s="27"/>
      <c r="P292" s="27"/>
    </row>
    <row r="293">
      <c r="A293" s="26" t="s">
        <v>247</v>
      </c>
      <c r="B293" s="19">
        <v>38016.0</v>
      </c>
      <c r="C293" s="26" t="s">
        <v>247</v>
      </c>
      <c r="D293" s="20"/>
      <c r="E293" s="26" t="s">
        <v>384</v>
      </c>
      <c r="F293" s="27" t="str">
        <f>VLOOKUP(E293,Foglio4!$A$2:$B$33,2,FALSE())</f>
        <v>AC083E00001</v>
      </c>
      <c r="G293" s="27" t="str">
        <f t="shared" si="1"/>
        <v>AC083E00001*</v>
      </c>
      <c r="H293" s="27" t="str">
        <f>IFERROR(__xludf.DUMMYFUNCTION("+IFERROR(TEXTJOIN(char(10),TRUE(),FILTER(Foglio5!$B$2:$B$90,Foglio5!$A$2:$A$90=F293)),"""")"),"KONCERT")</f>
        <v>KONCERT</v>
      </c>
      <c r="I293" s="27" t="str">
        <f>IFERROR(__xludf.DUMMYFUNCTION("TEXTJOIN(char(10),TRUE(),FILTER(Foglio5!$B$2:$B$90,Foglio5!$A$2:$A$90=G293))"),"")</f>
        <v/>
      </c>
      <c r="J293" s="27"/>
      <c r="K293" s="27"/>
      <c r="L293" s="27"/>
      <c r="M293" s="27"/>
      <c r="N293" s="27"/>
      <c r="O293" s="27"/>
      <c r="P293" s="27"/>
    </row>
    <row r="294">
      <c r="A294" s="26" t="s">
        <v>387</v>
      </c>
      <c r="B294" s="19">
        <v>38050.0</v>
      </c>
      <c r="C294" s="26" t="s">
        <v>387</v>
      </c>
      <c r="D294" s="20"/>
      <c r="E294" s="26" t="s">
        <v>388</v>
      </c>
      <c r="F294" s="27" t="str">
        <f>VLOOKUP(E294,Foglio4!$A$2:$B$33,2,FALSE())</f>
        <v>AC014E00002</v>
      </c>
      <c r="G294" s="27" t="str">
        <f t="shared" si="1"/>
        <v>AC014E00002*</v>
      </c>
      <c r="H294" s="27" t="str">
        <f>IFERROR(__xludf.DUMMYFUNCTION("+IFERROR(TEXTJOIN(char(10),TRUE(),FILTER(Foglio5!$B$2:$B$90,Foglio5!$A$2:$A$90=F294)),"""")"),"CER TER VANOI
FONDAZIONE SOLERGIA")</f>
        <v>CER TER VANOI
FONDAZIONE SOLERGIA</v>
      </c>
      <c r="I294" s="27" t="str">
        <f>IFERROR(__xludf.DUMMYFUNCTION("TEXTJOIN(char(10),TRUE(),FILTER(Foglio5!$B$2:$B$90,Foglio5!$A$2:$A$90=G294))"),"")</f>
        <v/>
      </c>
      <c r="J294" s="27"/>
      <c r="K294" s="27"/>
      <c r="L294" s="27"/>
      <c r="M294" s="27"/>
      <c r="N294" s="27"/>
      <c r="O294" s="27"/>
      <c r="P294" s="27"/>
    </row>
    <row r="295">
      <c r="A295" s="29" t="s">
        <v>389</v>
      </c>
      <c r="B295" s="30">
        <v>38054.0</v>
      </c>
      <c r="C295" s="29" t="s">
        <v>390</v>
      </c>
      <c r="D295" s="31"/>
      <c r="E295" s="29" t="s">
        <v>388</v>
      </c>
      <c r="F295" s="32" t="str">
        <f>VLOOKUP(E295,Foglio4!$A$2:$B$33,2,FALSE())</f>
        <v>AC014E00002</v>
      </c>
      <c r="G295" s="32" t="str">
        <f t="shared" si="1"/>
        <v>AC014E00002*</v>
      </c>
      <c r="H295" s="32" t="str">
        <f>IFERROR(__xludf.DUMMYFUNCTION("+IFERROR(TEXTJOIN(char(10),TRUE(),FILTER(Foglio5!$B$2:$B$90,Foglio5!$A$2:$A$90=F295)),"""")"),"CER TER VANOI
FONDAZIONE SOLERGIA")</f>
        <v>CER TER VANOI
FONDAZIONE SOLERGIA</v>
      </c>
      <c r="I295" s="32" t="str">
        <f>IFERROR(__xludf.DUMMYFUNCTION("TEXTJOIN(char(10),TRUE(),FILTER(Foglio5!$B$2:$B$90,Foglio5!$A$2:$A$90=G295))"),"")</f>
        <v/>
      </c>
      <c r="J295" s="32"/>
      <c r="K295" s="32"/>
      <c r="L295" s="32"/>
      <c r="M295" s="32"/>
      <c r="N295" s="32"/>
      <c r="O295" s="32"/>
      <c r="P295" s="32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</row>
    <row r="296">
      <c r="A296" s="29" t="s">
        <v>389</v>
      </c>
      <c r="B296" s="30">
        <v>38054.0</v>
      </c>
      <c r="C296" s="29" t="s">
        <v>391</v>
      </c>
      <c r="D296" s="31"/>
      <c r="E296" s="29" t="s">
        <v>388</v>
      </c>
      <c r="F296" s="32" t="str">
        <f>VLOOKUP(E296,Foglio4!$A$2:$B$33,2,FALSE())</f>
        <v>AC014E00002</v>
      </c>
      <c r="G296" s="32" t="str">
        <f t="shared" si="1"/>
        <v>AC014E00002*</v>
      </c>
      <c r="H296" s="32" t="str">
        <f>IFERROR(__xludf.DUMMYFUNCTION("+IFERROR(TEXTJOIN(char(10),TRUE(),FILTER(Foglio5!$B$2:$B$90,Foglio5!$A$2:$A$90=F296)),"""")"),"CER TER VANOI
FONDAZIONE SOLERGIA")</f>
        <v>CER TER VANOI
FONDAZIONE SOLERGIA</v>
      </c>
      <c r="I296" s="32" t="str">
        <f>IFERROR(__xludf.DUMMYFUNCTION("TEXTJOIN(char(10),TRUE(),FILTER(Foglio5!$B$2:$B$90,Foglio5!$A$2:$A$90=G296))"),"")</f>
        <v/>
      </c>
      <c r="J296" s="32"/>
      <c r="K296" s="32"/>
      <c r="L296" s="32"/>
      <c r="M296" s="32"/>
      <c r="N296" s="32"/>
      <c r="O296" s="32"/>
      <c r="P296" s="32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</row>
    <row r="297">
      <c r="A297" s="29" t="s">
        <v>389</v>
      </c>
      <c r="B297" s="30">
        <v>38054.0</v>
      </c>
      <c r="C297" s="29" t="s">
        <v>392</v>
      </c>
      <c r="D297" s="31"/>
      <c r="E297" s="29" t="s">
        <v>388</v>
      </c>
      <c r="F297" s="32" t="str">
        <f>VLOOKUP(E297,Foglio4!$A$2:$B$33,2,FALSE())</f>
        <v>AC014E00002</v>
      </c>
      <c r="G297" s="32" t="str">
        <f t="shared" si="1"/>
        <v>AC014E00002*</v>
      </c>
      <c r="H297" s="32" t="str">
        <f>IFERROR(__xludf.DUMMYFUNCTION("+IFERROR(TEXTJOIN(char(10),TRUE(),FILTER(Foglio5!$B$2:$B$90,Foglio5!$A$2:$A$90=F297)),"""")"),"CER TER VANOI
FONDAZIONE SOLERGIA")</f>
        <v>CER TER VANOI
FONDAZIONE SOLERGIA</v>
      </c>
      <c r="I297" s="32" t="str">
        <f>IFERROR(__xludf.DUMMYFUNCTION("TEXTJOIN(char(10),TRUE(),FILTER(Foglio5!$B$2:$B$90,Foglio5!$A$2:$A$90=G297))"),"")</f>
        <v/>
      </c>
      <c r="J297" s="32"/>
      <c r="K297" s="32"/>
      <c r="L297" s="32"/>
      <c r="M297" s="32"/>
      <c r="N297" s="32"/>
      <c r="O297" s="32"/>
      <c r="P297" s="32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</row>
    <row r="298">
      <c r="A298" s="29" t="s">
        <v>389</v>
      </c>
      <c r="B298" s="30">
        <v>38054.0</v>
      </c>
      <c r="C298" s="29" t="s">
        <v>393</v>
      </c>
      <c r="D298" s="31"/>
      <c r="E298" s="29" t="s">
        <v>388</v>
      </c>
      <c r="F298" s="32" t="str">
        <f>VLOOKUP(E298,Foglio4!$A$2:$B$33,2,FALSE())</f>
        <v>AC014E00002</v>
      </c>
      <c r="G298" s="32" t="str">
        <f t="shared" si="1"/>
        <v>AC014E00002*</v>
      </c>
      <c r="H298" s="32" t="str">
        <f>IFERROR(__xludf.DUMMYFUNCTION("+IFERROR(TEXTJOIN(char(10),TRUE(),FILTER(Foglio5!$B$2:$B$90,Foglio5!$A$2:$A$90=F298)),"""")"),"CER TER VANOI
FONDAZIONE SOLERGIA")</f>
        <v>CER TER VANOI
FONDAZIONE SOLERGIA</v>
      </c>
      <c r="I298" s="32" t="str">
        <f>IFERROR(__xludf.DUMMYFUNCTION("TEXTJOIN(char(10),TRUE(),FILTER(Foglio5!$B$2:$B$90,Foglio5!$A$2:$A$90=G298))"),"")</f>
        <v/>
      </c>
      <c r="J298" s="32"/>
      <c r="K298" s="32"/>
      <c r="L298" s="32"/>
      <c r="M298" s="32"/>
      <c r="N298" s="32"/>
      <c r="O298" s="32"/>
      <c r="P298" s="32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</row>
    <row r="299">
      <c r="A299" s="29" t="s">
        <v>389</v>
      </c>
      <c r="B299" s="30">
        <v>38054.0</v>
      </c>
      <c r="C299" s="29" t="s">
        <v>394</v>
      </c>
      <c r="D299" s="31"/>
      <c r="E299" s="29" t="s">
        <v>388</v>
      </c>
      <c r="F299" s="32" t="str">
        <f>VLOOKUP(E299,Foglio4!$A$2:$B$33,2,FALSE())</f>
        <v>AC014E00002</v>
      </c>
      <c r="G299" s="32" t="str">
        <f t="shared" si="1"/>
        <v>AC014E00002*</v>
      </c>
      <c r="H299" s="32" t="str">
        <f>IFERROR(__xludf.DUMMYFUNCTION("+IFERROR(TEXTJOIN(char(10),TRUE(),FILTER(Foglio5!$B$2:$B$90,Foglio5!$A$2:$A$90=F299)),"""")"),"CER TER VANOI
FONDAZIONE SOLERGIA")</f>
        <v>CER TER VANOI
FONDAZIONE SOLERGIA</v>
      </c>
      <c r="I299" s="32" t="str">
        <f>IFERROR(__xludf.DUMMYFUNCTION("TEXTJOIN(char(10),TRUE(),FILTER(Foglio5!$B$2:$B$90,Foglio5!$A$2:$A$90=G299))"),"")</f>
        <v/>
      </c>
      <c r="J299" s="32"/>
      <c r="K299" s="32"/>
      <c r="L299" s="32"/>
      <c r="M299" s="32"/>
      <c r="N299" s="32"/>
      <c r="O299" s="32"/>
      <c r="P299" s="32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</row>
    <row r="300">
      <c r="A300" s="29" t="s">
        <v>389</v>
      </c>
      <c r="B300" s="30">
        <v>38054.0</v>
      </c>
      <c r="C300" s="29" t="s">
        <v>395</v>
      </c>
      <c r="D300" s="31"/>
      <c r="E300" s="29" t="s">
        <v>388</v>
      </c>
      <c r="F300" s="32" t="str">
        <f>VLOOKUP(E300,Foglio4!$A$2:$B$33,2,FALSE())</f>
        <v>AC014E00002</v>
      </c>
      <c r="G300" s="32" t="str">
        <f t="shared" si="1"/>
        <v>AC014E00002*</v>
      </c>
      <c r="H300" s="32" t="str">
        <f>IFERROR(__xludf.DUMMYFUNCTION("+IFERROR(TEXTJOIN(char(10),TRUE(),FILTER(Foglio5!$B$2:$B$90,Foglio5!$A$2:$A$90=F300)),"""")"),"CER TER VANOI
FONDAZIONE SOLERGIA")</f>
        <v>CER TER VANOI
FONDAZIONE SOLERGIA</v>
      </c>
      <c r="I300" s="32" t="str">
        <f>IFERROR(__xludf.DUMMYFUNCTION("TEXTJOIN(char(10),TRUE(),FILTER(Foglio5!$B$2:$B$90,Foglio5!$A$2:$A$90=G300))"),"")</f>
        <v/>
      </c>
      <c r="J300" s="32"/>
      <c r="K300" s="32"/>
      <c r="L300" s="32"/>
      <c r="M300" s="32"/>
      <c r="N300" s="32"/>
      <c r="O300" s="32"/>
      <c r="P300" s="32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</row>
    <row r="301">
      <c r="A301" s="29" t="s">
        <v>389</v>
      </c>
      <c r="B301" s="30">
        <v>38054.0</v>
      </c>
      <c r="C301" s="29" t="s">
        <v>396</v>
      </c>
      <c r="D301" s="31"/>
      <c r="E301" s="29" t="s">
        <v>388</v>
      </c>
      <c r="F301" s="32" t="str">
        <f>VLOOKUP(E301,Foglio4!$A$2:$B$33,2,FALSE())</f>
        <v>AC014E00002</v>
      </c>
      <c r="G301" s="32" t="str">
        <f t="shared" si="1"/>
        <v>AC014E00002*</v>
      </c>
      <c r="H301" s="32" t="str">
        <f>IFERROR(__xludf.DUMMYFUNCTION("+IFERROR(TEXTJOIN(char(10),TRUE(),FILTER(Foglio5!$B$2:$B$90,Foglio5!$A$2:$A$90=F301)),"""")"),"CER TER VANOI
FONDAZIONE SOLERGIA")</f>
        <v>CER TER VANOI
FONDAZIONE SOLERGIA</v>
      </c>
      <c r="I301" s="32" t="str">
        <f>IFERROR(__xludf.DUMMYFUNCTION("TEXTJOIN(char(10),TRUE(),FILTER(Foglio5!$B$2:$B$90,Foglio5!$A$2:$A$90=G301))"),"")</f>
        <v/>
      </c>
      <c r="J301" s="32"/>
      <c r="K301" s="32"/>
      <c r="L301" s="32"/>
      <c r="M301" s="32"/>
      <c r="N301" s="32"/>
      <c r="O301" s="32"/>
      <c r="P301" s="32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</row>
    <row r="302">
      <c r="A302" s="29" t="s">
        <v>389</v>
      </c>
      <c r="B302" s="30">
        <v>38054.0</v>
      </c>
      <c r="C302" s="29" t="s">
        <v>397</v>
      </c>
      <c r="D302" s="31"/>
      <c r="E302" s="29" t="s">
        <v>388</v>
      </c>
      <c r="F302" s="32" t="str">
        <f>VLOOKUP(E302,Foglio4!$A$2:$B$33,2,FALSE())</f>
        <v>AC014E00002</v>
      </c>
      <c r="G302" s="32" t="str">
        <f t="shared" si="1"/>
        <v>AC014E00002*</v>
      </c>
      <c r="H302" s="32" t="str">
        <f>IFERROR(__xludf.DUMMYFUNCTION("+IFERROR(TEXTJOIN(char(10),TRUE(),FILTER(Foglio5!$B$2:$B$90,Foglio5!$A$2:$A$90=F302)),"""")"),"CER TER VANOI
FONDAZIONE SOLERGIA")</f>
        <v>CER TER VANOI
FONDAZIONE SOLERGIA</v>
      </c>
      <c r="I302" s="32" t="str">
        <f>IFERROR(__xludf.DUMMYFUNCTION("TEXTJOIN(char(10),TRUE(),FILTER(Foglio5!$B$2:$B$90,Foglio5!$A$2:$A$90=G302))"),"")</f>
        <v/>
      </c>
      <c r="J302" s="32"/>
      <c r="K302" s="32"/>
      <c r="L302" s="32"/>
      <c r="M302" s="32"/>
      <c r="N302" s="32"/>
      <c r="O302" s="32"/>
      <c r="P302" s="32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</row>
    <row r="303">
      <c r="A303" s="29" t="s">
        <v>398</v>
      </c>
      <c r="B303" s="30">
        <v>38050.0</v>
      </c>
      <c r="C303" s="29" t="s">
        <v>399</v>
      </c>
      <c r="D303" s="31"/>
      <c r="E303" s="29" t="s">
        <v>400</v>
      </c>
      <c r="F303" s="32" t="str">
        <f>VLOOKUP(E303,Foglio4!$A$2:$B$33,2,FALSE())</f>
        <v>AC014E00001</v>
      </c>
      <c r="G303" s="32" t="str">
        <f t="shared" si="1"/>
        <v>AC014E00001*</v>
      </c>
      <c r="H303" s="32" t="str">
        <f>IFERROR(__xludf.DUMMYFUNCTION("+IFERROR(TEXTJOIN(char(10),TRUE(),FILTER(Foglio5!$B$2:$B$90,Foglio5!$A$2:$A$90=F303)),"""")"),"ATTIV CER DEL PRIMIERO
CER A DOLTRA")</f>
        <v>ATTIV CER DEL PRIMIERO
CER A DOLTRA</v>
      </c>
      <c r="I303" s="32" t="str">
        <f>IFERROR(__xludf.DUMMYFUNCTION("TEXTJOIN(char(10),TRUE(),FILTER(Foglio5!$B$2:$B$90,Foglio5!$A$2:$A$90=G303))"),"")</f>
        <v/>
      </c>
      <c r="J303" s="32"/>
      <c r="K303" s="32"/>
      <c r="L303" s="32"/>
      <c r="M303" s="32"/>
      <c r="N303" s="32"/>
      <c r="O303" s="32"/>
      <c r="P303" s="32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</row>
    <row r="304">
      <c r="A304" s="29" t="s">
        <v>398</v>
      </c>
      <c r="B304" s="30">
        <v>38050.0</v>
      </c>
      <c r="C304" s="29" t="s">
        <v>401</v>
      </c>
      <c r="D304" s="31"/>
      <c r="E304" s="29" t="s">
        <v>400</v>
      </c>
      <c r="F304" s="32" t="str">
        <f>VLOOKUP(E304,Foglio4!$A$2:$B$33,2,FALSE())</f>
        <v>AC014E00001</v>
      </c>
      <c r="G304" s="32" t="str">
        <f t="shared" si="1"/>
        <v>AC014E00001*</v>
      </c>
      <c r="H304" s="32" t="str">
        <f>IFERROR(__xludf.DUMMYFUNCTION("+IFERROR(TEXTJOIN(char(10),TRUE(),FILTER(Foglio5!$B$2:$B$90,Foglio5!$A$2:$A$90=F304)),"""")"),"ATTIV CER DEL PRIMIERO
CER A DOLTRA")</f>
        <v>ATTIV CER DEL PRIMIERO
CER A DOLTRA</v>
      </c>
      <c r="I304" s="32" t="str">
        <f>IFERROR(__xludf.DUMMYFUNCTION("TEXTJOIN(char(10),TRUE(),FILTER(Foglio5!$B$2:$B$90,Foglio5!$A$2:$A$90=G304))"),"")</f>
        <v/>
      </c>
      <c r="J304" s="32"/>
      <c r="K304" s="32"/>
      <c r="L304" s="32"/>
      <c r="M304" s="32"/>
      <c r="N304" s="32"/>
      <c r="O304" s="32"/>
      <c r="P304" s="32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</row>
    <row r="305">
      <c r="A305" s="29" t="s">
        <v>398</v>
      </c>
      <c r="B305" s="30">
        <v>38050.0</v>
      </c>
      <c r="C305" s="29" t="s">
        <v>402</v>
      </c>
      <c r="D305" s="31"/>
      <c r="E305" s="29" t="s">
        <v>400</v>
      </c>
      <c r="F305" s="32" t="str">
        <f>VLOOKUP(E305,Foglio4!$A$2:$B$33,2,FALSE())</f>
        <v>AC014E00001</v>
      </c>
      <c r="G305" s="32" t="str">
        <f t="shared" si="1"/>
        <v>AC014E00001*</v>
      </c>
      <c r="H305" s="32" t="str">
        <f>IFERROR(__xludf.DUMMYFUNCTION("+IFERROR(TEXTJOIN(char(10),TRUE(),FILTER(Foglio5!$B$2:$B$90,Foglio5!$A$2:$A$90=F305)),"""")"),"ATTIV CER DEL PRIMIERO
CER A DOLTRA")</f>
        <v>ATTIV CER DEL PRIMIERO
CER A DOLTRA</v>
      </c>
      <c r="I305" s="32" t="str">
        <f>IFERROR(__xludf.DUMMYFUNCTION("TEXTJOIN(char(10),TRUE(),FILTER(Foglio5!$B$2:$B$90,Foglio5!$A$2:$A$90=G305))"),"")</f>
        <v/>
      </c>
      <c r="J305" s="32"/>
      <c r="K305" s="32"/>
      <c r="L305" s="32"/>
      <c r="M305" s="32"/>
      <c r="N305" s="32"/>
      <c r="O305" s="32"/>
      <c r="P305" s="32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</row>
    <row r="306">
      <c r="A306" s="29" t="s">
        <v>398</v>
      </c>
      <c r="B306" s="30">
        <v>38050.0</v>
      </c>
      <c r="C306" s="29" t="s">
        <v>403</v>
      </c>
      <c r="D306" s="31"/>
      <c r="E306" s="29" t="s">
        <v>400</v>
      </c>
      <c r="F306" s="32" t="str">
        <f>VLOOKUP(E306,Foglio4!$A$2:$B$33,2,FALSE())</f>
        <v>AC014E00001</v>
      </c>
      <c r="G306" s="32" t="str">
        <f t="shared" si="1"/>
        <v>AC014E00001*</v>
      </c>
      <c r="H306" s="32" t="str">
        <f>IFERROR(__xludf.DUMMYFUNCTION("+IFERROR(TEXTJOIN(char(10),TRUE(),FILTER(Foglio5!$B$2:$B$90,Foglio5!$A$2:$A$90=F306)),"""")"),"ATTIV CER DEL PRIMIERO
CER A DOLTRA")</f>
        <v>ATTIV CER DEL PRIMIERO
CER A DOLTRA</v>
      </c>
      <c r="I306" s="32" t="str">
        <f>IFERROR(__xludf.DUMMYFUNCTION("TEXTJOIN(char(10),TRUE(),FILTER(Foglio5!$B$2:$B$90,Foglio5!$A$2:$A$90=G306))"),"")</f>
        <v/>
      </c>
      <c r="J306" s="32"/>
      <c r="K306" s="32"/>
      <c r="L306" s="32"/>
      <c r="M306" s="32"/>
      <c r="N306" s="32"/>
      <c r="O306" s="32"/>
      <c r="P306" s="32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</row>
    <row r="307">
      <c r="A307" s="29" t="s">
        <v>398</v>
      </c>
      <c r="B307" s="30">
        <v>38050.0</v>
      </c>
      <c r="C307" s="29" t="s">
        <v>404</v>
      </c>
      <c r="D307" s="31"/>
      <c r="E307" s="29" t="s">
        <v>400</v>
      </c>
      <c r="F307" s="32" t="str">
        <f>VLOOKUP(E307,Foglio4!$A$2:$B$33,2,FALSE())</f>
        <v>AC014E00001</v>
      </c>
      <c r="G307" s="32" t="str">
        <f t="shared" si="1"/>
        <v>AC014E00001*</v>
      </c>
      <c r="H307" s="32" t="str">
        <f>IFERROR(__xludf.DUMMYFUNCTION("+IFERROR(TEXTJOIN(char(10),TRUE(),FILTER(Foglio5!$B$2:$B$90,Foglio5!$A$2:$A$90=F307)),"""")"),"ATTIV CER DEL PRIMIERO
CER A DOLTRA")</f>
        <v>ATTIV CER DEL PRIMIERO
CER A DOLTRA</v>
      </c>
      <c r="I307" s="32" t="str">
        <f>IFERROR(__xludf.DUMMYFUNCTION("TEXTJOIN(char(10),TRUE(),FILTER(Foglio5!$B$2:$B$90,Foglio5!$A$2:$A$90=G307))"),"")</f>
        <v/>
      </c>
      <c r="J307" s="32"/>
      <c r="K307" s="32"/>
      <c r="L307" s="32"/>
      <c r="M307" s="32"/>
      <c r="N307" s="32"/>
      <c r="O307" s="32"/>
      <c r="P307" s="32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</row>
    <row r="308">
      <c r="A308" s="29" t="s">
        <v>398</v>
      </c>
      <c r="B308" s="30">
        <v>38050.0</v>
      </c>
      <c r="C308" s="29" t="s">
        <v>405</v>
      </c>
      <c r="D308" s="31"/>
      <c r="E308" s="29" t="s">
        <v>400</v>
      </c>
      <c r="F308" s="32" t="str">
        <f>VLOOKUP(E308,Foglio4!$A$2:$B$33,2,FALSE())</f>
        <v>AC014E00001</v>
      </c>
      <c r="G308" s="32" t="str">
        <f t="shared" si="1"/>
        <v>AC014E00001*</v>
      </c>
      <c r="H308" s="32" t="str">
        <f>IFERROR(__xludf.DUMMYFUNCTION("+IFERROR(TEXTJOIN(char(10),TRUE(),FILTER(Foglio5!$B$2:$B$90,Foglio5!$A$2:$A$90=F308)),"""")"),"ATTIV CER DEL PRIMIERO
CER A DOLTRA")</f>
        <v>ATTIV CER DEL PRIMIERO
CER A DOLTRA</v>
      </c>
      <c r="I308" s="32" t="str">
        <f>IFERROR(__xludf.DUMMYFUNCTION("TEXTJOIN(char(10),TRUE(),FILTER(Foglio5!$B$2:$B$90,Foglio5!$A$2:$A$90=G308))"),"")</f>
        <v/>
      </c>
      <c r="J308" s="32"/>
      <c r="K308" s="32"/>
      <c r="L308" s="32"/>
      <c r="M308" s="32"/>
      <c r="N308" s="32"/>
      <c r="O308" s="32"/>
      <c r="P308" s="32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</row>
    <row r="309">
      <c r="A309" s="29" t="s">
        <v>406</v>
      </c>
      <c r="B309" s="30">
        <v>38050.0</v>
      </c>
      <c r="C309" s="29" t="s">
        <v>407</v>
      </c>
      <c r="D309" s="31"/>
      <c r="E309" s="29" t="s">
        <v>388</v>
      </c>
      <c r="F309" s="32" t="str">
        <f>VLOOKUP(E309,Foglio4!$A$2:$B$33,2,FALSE())</f>
        <v>AC014E00002</v>
      </c>
      <c r="G309" s="32" t="str">
        <f t="shared" si="1"/>
        <v>AC014E00002*</v>
      </c>
      <c r="H309" s="32" t="str">
        <f>IFERROR(__xludf.DUMMYFUNCTION("+IFERROR(TEXTJOIN(char(10),TRUE(),FILTER(Foglio5!$B$2:$B$90,Foglio5!$A$2:$A$90=F309)),"""")"),"CER TER VANOI
FONDAZIONE SOLERGIA")</f>
        <v>CER TER VANOI
FONDAZIONE SOLERGIA</v>
      </c>
      <c r="I309" s="32" t="str">
        <f>IFERROR(__xludf.DUMMYFUNCTION("TEXTJOIN(char(10),TRUE(),FILTER(Foglio5!$B$2:$B$90,Foglio5!$A$2:$A$90=G309))"),"")</f>
        <v/>
      </c>
      <c r="J309" s="32"/>
      <c r="K309" s="32"/>
      <c r="L309" s="32"/>
      <c r="M309" s="32"/>
      <c r="N309" s="32"/>
      <c r="O309" s="32"/>
      <c r="P309" s="32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</row>
    <row r="310">
      <c r="A310" s="29" t="s">
        <v>406</v>
      </c>
      <c r="B310" s="30">
        <v>38050.0</v>
      </c>
      <c r="C310" s="29" t="s">
        <v>408</v>
      </c>
      <c r="D310" s="31"/>
      <c r="E310" s="29" t="s">
        <v>388</v>
      </c>
      <c r="F310" s="32" t="str">
        <f>VLOOKUP(E310,Foglio4!$A$2:$B$33,2,FALSE())</f>
        <v>AC014E00002</v>
      </c>
      <c r="G310" s="32" t="str">
        <f t="shared" si="1"/>
        <v>AC014E00002*</v>
      </c>
      <c r="H310" s="32" t="str">
        <f>IFERROR(__xludf.DUMMYFUNCTION("+IFERROR(TEXTJOIN(char(10),TRUE(),FILTER(Foglio5!$B$2:$B$90,Foglio5!$A$2:$A$90=F310)),"""")"),"CER TER VANOI
FONDAZIONE SOLERGIA")</f>
        <v>CER TER VANOI
FONDAZIONE SOLERGIA</v>
      </c>
      <c r="I310" s="32" t="str">
        <f>IFERROR(__xludf.DUMMYFUNCTION("TEXTJOIN(char(10),TRUE(),FILTER(Foglio5!$B$2:$B$90,Foglio5!$A$2:$A$90=G310))"),"")</f>
        <v/>
      </c>
      <c r="J310" s="32"/>
      <c r="K310" s="32"/>
      <c r="L310" s="32"/>
      <c r="M310" s="32"/>
      <c r="N310" s="32"/>
      <c r="O310" s="32"/>
      <c r="P310" s="32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</row>
    <row r="311">
      <c r="A311" s="29" t="s">
        <v>406</v>
      </c>
      <c r="B311" s="30">
        <v>38050.0</v>
      </c>
      <c r="C311" s="29" t="s">
        <v>409</v>
      </c>
      <c r="D311" s="31"/>
      <c r="E311" s="29" t="s">
        <v>388</v>
      </c>
      <c r="F311" s="32" t="str">
        <f>VLOOKUP(E311,Foglio4!$A$2:$B$33,2,FALSE())</f>
        <v>AC014E00002</v>
      </c>
      <c r="G311" s="32" t="str">
        <f t="shared" si="1"/>
        <v>AC014E00002*</v>
      </c>
      <c r="H311" s="32" t="str">
        <f>IFERROR(__xludf.DUMMYFUNCTION("+IFERROR(TEXTJOIN(char(10),TRUE(),FILTER(Foglio5!$B$2:$B$90,Foglio5!$A$2:$A$90=F311)),"""")"),"CER TER VANOI
FONDAZIONE SOLERGIA")</f>
        <v>CER TER VANOI
FONDAZIONE SOLERGIA</v>
      </c>
      <c r="I311" s="32" t="str">
        <f>IFERROR(__xludf.DUMMYFUNCTION("TEXTJOIN(char(10),TRUE(),FILTER(Foglio5!$B$2:$B$90,Foglio5!$A$2:$A$90=G311))"),"")</f>
        <v/>
      </c>
      <c r="J311" s="32"/>
      <c r="K311" s="32"/>
      <c r="L311" s="32"/>
      <c r="M311" s="32"/>
      <c r="N311" s="32"/>
      <c r="O311" s="32"/>
      <c r="P311" s="32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</row>
    <row r="312">
      <c r="A312" s="29" t="s">
        <v>406</v>
      </c>
      <c r="B312" s="30">
        <v>38050.0</v>
      </c>
      <c r="C312" s="29" t="s">
        <v>410</v>
      </c>
      <c r="D312" s="31"/>
      <c r="E312" s="29" t="s">
        <v>388</v>
      </c>
      <c r="F312" s="32" t="str">
        <f>VLOOKUP(E312,Foglio4!$A$2:$B$33,2,FALSE())</f>
        <v>AC014E00002</v>
      </c>
      <c r="G312" s="32" t="str">
        <f t="shared" si="1"/>
        <v>AC014E00002*</v>
      </c>
      <c r="H312" s="32" t="str">
        <f>IFERROR(__xludf.DUMMYFUNCTION("+IFERROR(TEXTJOIN(char(10),TRUE(),FILTER(Foglio5!$B$2:$B$90,Foglio5!$A$2:$A$90=F312)),"""")"),"CER TER VANOI
FONDAZIONE SOLERGIA")</f>
        <v>CER TER VANOI
FONDAZIONE SOLERGIA</v>
      </c>
      <c r="I312" s="32" t="str">
        <f>IFERROR(__xludf.DUMMYFUNCTION("TEXTJOIN(char(10),TRUE(),FILTER(Foglio5!$B$2:$B$90,Foglio5!$A$2:$A$90=G312))"),"")</f>
        <v/>
      </c>
      <c r="J312" s="32"/>
      <c r="K312" s="32"/>
      <c r="L312" s="32"/>
      <c r="M312" s="32"/>
      <c r="N312" s="32"/>
      <c r="O312" s="32"/>
      <c r="P312" s="32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</row>
    <row r="313">
      <c r="A313" s="29" t="s">
        <v>406</v>
      </c>
      <c r="B313" s="30">
        <v>38050.0</v>
      </c>
      <c r="C313" s="29" t="s">
        <v>411</v>
      </c>
      <c r="D313" s="31"/>
      <c r="E313" s="29" t="s">
        <v>388</v>
      </c>
      <c r="F313" s="32" t="str">
        <f>VLOOKUP(E313,Foglio4!$A$2:$B$33,2,FALSE())</f>
        <v>AC014E00002</v>
      </c>
      <c r="G313" s="32" t="str">
        <f t="shared" si="1"/>
        <v>AC014E00002*</v>
      </c>
      <c r="H313" s="32" t="str">
        <f>IFERROR(__xludf.DUMMYFUNCTION("+IFERROR(TEXTJOIN(char(10),TRUE(),FILTER(Foglio5!$B$2:$B$90,Foglio5!$A$2:$A$90=F313)),"""")"),"CER TER VANOI
FONDAZIONE SOLERGIA")</f>
        <v>CER TER VANOI
FONDAZIONE SOLERGIA</v>
      </c>
      <c r="I313" s="32" t="str">
        <f>IFERROR(__xludf.DUMMYFUNCTION("TEXTJOIN(char(10),TRUE(),FILTER(Foglio5!$B$2:$B$90,Foglio5!$A$2:$A$90=G313))"),"")</f>
        <v/>
      </c>
      <c r="J313" s="32"/>
      <c r="K313" s="32"/>
      <c r="L313" s="32"/>
      <c r="M313" s="32"/>
      <c r="N313" s="32"/>
      <c r="O313" s="32"/>
      <c r="P313" s="32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</row>
    <row r="314">
      <c r="A314" s="29" t="s">
        <v>406</v>
      </c>
      <c r="B314" s="30">
        <v>38050.0</v>
      </c>
      <c r="C314" s="29" t="s">
        <v>412</v>
      </c>
      <c r="D314" s="31"/>
      <c r="E314" s="29" t="s">
        <v>388</v>
      </c>
      <c r="F314" s="32" t="str">
        <f>VLOOKUP(E314,Foglio4!$A$2:$B$33,2,FALSE())</f>
        <v>AC014E00002</v>
      </c>
      <c r="G314" s="32" t="str">
        <f t="shared" si="1"/>
        <v>AC014E00002*</v>
      </c>
      <c r="H314" s="32" t="str">
        <f>IFERROR(__xludf.DUMMYFUNCTION("+IFERROR(TEXTJOIN(char(10),TRUE(),FILTER(Foglio5!$B$2:$B$90,Foglio5!$A$2:$A$90=F314)),"""")"),"CER TER VANOI
FONDAZIONE SOLERGIA")</f>
        <v>CER TER VANOI
FONDAZIONE SOLERGIA</v>
      </c>
      <c r="I314" s="32" t="str">
        <f>IFERROR(__xludf.DUMMYFUNCTION("TEXTJOIN(char(10),TRUE(),FILTER(Foglio5!$B$2:$B$90,Foglio5!$A$2:$A$90=G314))"),"")</f>
        <v/>
      </c>
      <c r="J314" s="32"/>
      <c r="K314" s="32"/>
      <c r="L314" s="32"/>
      <c r="M314" s="32"/>
      <c r="N314" s="32"/>
      <c r="O314" s="32"/>
      <c r="P314" s="32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</row>
    <row r="315">
      <c r="A315" s="29" t="s">
        <v>413</v>
      </c>
      <c r="B315" s="30">
        <v>38050.0</v>
      </c>
      <c r="C315" s="29" t="s">
        <v>414</v>
      </c>
      <c r="D315" s="31"/>
      <c r="E315" s="29" t="s">
        <v>388</v>
      </c>
      <c r="F315" s="32" t="str">
        <f>VLOOKUP(E315,Foglio4!$A$2:$B$33,2,FALSE())</f>
        <v>AC014E00002</v>
      </c>
      <c r="G315" s="32" t="str">
        <f t="shared" si="1"/>
        <v>AC014E00002*</v>
      </c>
      <c r="H315" s="32" t="str">
        <f>IFERROR(__xludf.DUMMYFUNCTION("+IFERROR(TEXTJOIN(char(10),TRUE(),FILTER(Foglio5!$B$2:$B$90,Foglio5!$A$2:$A$90=F315)),"""")"),"CER TER VANOI
FONDAZIONE SOLERGIA")</f>
        <v>CER TER VANOI
FONDAZIONE SOLERGIA</v>
      </c>
      <c r="I315" s="32" t="str">
        <f>IFERROR(__xludf.DUMMYFUNCTION("TEXTJOIN(char(10),TRUE(),FILTER(Foglio5!$B$2:$B$90,Foglio5!$A$2:$A$90=G315))"),"")</f>
        <v/>
      </c>
      <c r="J315" s="32"/>
      <c r="K315" s="32"/>
      <c r="L315" s="32"/>
      <c r="M315" s="32"/>
      <c r="N315" s="32"/>
      <c r="O315" s="32"/>
      <c r="P315" s="32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</row>
    <row r="316">
      <c r="A316" s="29" t="s">
        <v>413</v>
      </c>
      <c r="B316" s="30">
        <v>38050.0</v>
      </c>
      <c r="C316" s="29" t="s">
        <v>415</v>
      </c>
      <c r="D316" s="31"/>
      <c r="E316" s="29" t="s">
        <v>388</v>
      </c>
      <c r="F316" s="32" t="str">
        <f>VLOOKUP(E316,Foglio4!$A$2:$B$33,2,FALSE())</f>
        <v>AC014E00002</v>
      </c>
      <c r="G316" s="32" t="str">
        <f t="shared" si="1"/>
        <v>AC014E00002*</v>
      </c>
      <c r="H316" s="32" t="str">
        <f>IFERROR(__xludf.DUMMYFUNCTION("+IFERROR(TEXTJOIN(char(10),TRUE(),FILTER(Foglio5!$B$2:$B$90,Foglio5!$A$2:$A$90=F316)),"""")"),"CER TER VANOI
FONDAZIONE SOLERGIA")</f>
        <v>CER TER VANOI
FONDAZIONE SOLERGIA</v>
      </c>
      <c r="I316" s="32" t="str">
        <f>IFERROR(__xludf.DUMMYFUNCTION("TEXTJOIN(char(10),TRUE(),FILTER(Foglio5!$B$2:$B$90,Foglio5!$A$2:$A$90=G316))"),"")</f>
        <v/>
      </c>
      <c r="J316" s="32"/>
      <c r="K316" s="32"/>
      <c r="L316" s="32"/>
      <c r="M316" s="32"/>
      <c r="N316" s="32"/>
      <c r="O316" s="32"/>
      <c r="P316" s="32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</row>
    <row r="317">
      <c r="A317" s="29" t="s">
        <v>413</v>
      </c>
      <c r="B317" s="30">
        <v>38050.0</v>
      </c>
      <c r="C317" s="29" t="s">
        <v>416</v>
      </c>
      <c r="D317" s="31"/>
      <c r="E317" s="29" t="s">
        <v>388</v>
      </c>
      <c r="F317" s="32" t="str">
        <f>VLOOKUP(E317,Foglio4!$A$2:$B$33,2,FALSE())</f>
        <v>AC014E00002</v>
      </c>
      <c r="G317" s="32" t="str">
        <f t="shared" si="1"/>
        <v>AC014E00002*</v>
      </c>
      <c r="H317" s="32" t="str">
        <f>IFERROR(__xludf.DUMMYFUNCTION("+IFERROR(TEXTJOIN(char(10),TRUE(),FILTER(Foglio5!$B$2:$B$90,Foglio5!$A$2:$A$90=F317)),"""")"),"CER TER VANOI
FONDAZIONE SOLERGIA")</f>
        <v>CER TER VANOI
FONDAZIONE SOLERGIA</v>
      </c>
      <c r="I317" s="32" t="str">
        <f>IFERROR(__xludf.DUMMYFUNCTION("TEXTJOIN(char(10),TRUE(),FILTER(Foglio5!$B$2:$B$90,Foglio5!$A$2:$A$90=G317))"),"")</f>
        <v/>
      </c>
      <c r="J317" s="32"/>
      <c r="K317" s="32"/>
      <c r="L317" s="32"/>
      <c r="M317" s="32"/>
      <c r="N317" s="32"/>
      <c r="O317" s="32"/>
      <c r="P317" s="32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</row>
    <row r="318">
      <c r="A318" s="29" t="s">
        <v>413</v>
      </c>
      <c r="B318" s="30">
        <v>38050.0</v>
      </c>
      <c r="C318" s="29" t="s">
        <v>417</v>
      </c>
      <c r="D318" s="31"/>
      <c r="E318" s="29" t="s">
        <v>388</v>
      </c>
      <c r="F318" s="32" t="str">
        <f>VLOOKUP(E318,Foglio4!$A$2:$B$33,2,FALSE())</f>
        <v>AC014E00002</v>
      </c>
      <c r="G318" s="32" t="str">
        <f t="shared" si="1"/>
        <v>AC014E00002*</v>
      </c>
      <c r="H318" s="32" t="str">
        <f>IFERROR(__xludf.DUMMYFUNCTION("+IFERROR(TEXTJOIN(char(10),TRUE(),FILTER(Foglio5!$B$2:$B$90,Foglio5!$A$2:$A$90=F318)),"""")"),"CER TER VANOI
FONDAZIONE SOLERGIA")</f>
        <v>CER TER VANOI
FONDAZIONE SOLERGIA</v>
      </c>
      <c r="I318" s="32" t="str">
        <f>IFERROR(__xludf.DUMMYFUNCTION("TEXTJOIN(char(10),TRUE(),FILTER(Foglio5!$B$2:$B$90,Foglio5!$A$2:$A$90=G318))"),"")</f>
        <v/>
      </c>
      <c r="J318" s="32"/>
      <c r="K318" s="32"/>
      <c r="L318" s="32"/>
      <c r="M318" s="32"/>
      <c r="N318" s="32"/>
      <c r="O318" s="32"/>
      <c r="P318" s="32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</row>
    <row r="319">
      <c r="A319" s="29" t="s">
        <v>413</v>
      </c>
      <c r="B319" s="30">
        <v>38050.0</v>
      </c>
      <c r="C319" s="29" t="s">
        <v>418</v>
      </c>
      <c r="D319" s="31"/>
      <c r="E319" s="29" t="s">
        <v>388</v>
      </c>
      <c r="F319" s="32" t="str">
        <f>VLOOKUP(E319,Foglio4!$A$2:$B$33,2,FALSE())</f>
        <v>AC014E00002</v>
      </c>
      <c r="G319" s="32" t="str">
        <f t="shared" si="1"/>
        <v>AC014E00002*</v>
      </c>
      <c r="H319" s="32" t="str">
        <f>IFERROR(__xludf.DUMMYFUNCTION("+IFERROR(TEXTJOIN(char(10),TRUE(),FILTER(Foglio5!$B$2:$B$90,Foglio5!$A$2:$A$90=F319)),"""")"),"CER TER VANOI
FONDAZIONE SOLERGIA")</f>
        <v>CER TER VANOI
FONDAZIONE SOLERGIA</v>
      </c>
      <c r="I319" s="32" t="str">
        <f>IFERROR(__xludf.DUMMYFUNCTION("TEXTJOIN(char(10),TRUE(),FILTER(Foglio5!$B$2:$B$90,Foglio5!$A$2:$A$90=G319))"),"")</f>
        <v/>
      </c>
      <c r="J319" s="32"/>
      <c r="K319" s="32"/>
      <c r="L319" s="32"/>
      <c r="M319" s="32"/>
      <c r="N319" s="32"/>
      <c r="O319" s="32"/>
      <c r="P319" s="32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</row>
    <row r="320">
      <c r="A320" s="29" t="s">
        <v>413</v>
      </c>
      <c r="B320" s="30">
        <v>38050.0</v>
      </c>
      <c r="C320" s="29" t="s">
        <v>419</v>
      </c>
      <c r="D320" s="31"/>
      <c r="E320" s="29" t="s">
        <v>388</v>
      </c>
      <c r="F320" s="32" t="str">
        <f>VLOOKUP(E320,Foglio4!$A$2:$B$33,2,FALSE())</f>
        <v>AC014E00002</v>
      </c>
      <c r="G320" s="32" t="str">
        <f t="shared" si="1"/>
        <v>AC014E00002*</v>
      </c>
      <c r="H320" s="32" t="str">
        <f>IFERROR(__xludf.DUMMYFUNCTION("+IFERROR(TEXTJOIN(char(10),TRUE(),FILTER(Foglio5!$B$2:$B$90,Foglio5!$A$2:$A$90=F320)),"""")"),"CER TER VANOI
FONDAZIONE SOLERGIA")</f>
        <v>CER TER VANOI
FONDAZIONE SOLERGIA</v>
      </c>
      <c r="I320" s="32" t="str">
        <f>IFERROR(__xludf.DUMMYFUNCTION("TEXTJOIN(char(10),TRUE(),FILTER(Foglio5!$B$2:$B$90,Foglio5!$A$2:$A$90=G320))"),"")</f>
        <v/>
      </c>
      <c r="J320" s="32"/>
      <c r="K320" s="32"/>
      <c r="L320" s="32"/>
      <c r="M320" s="32"/>
      <c r="N320" s="32"/>
      <c r="O320" s="32"/>
      <c r="P320" s="32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</row>
    <row r="321">
      <c r="A321" s="27"/>
      <c r="B321" s="20"/>
      <c r="C321" s="27"/>
      <c r="D321" s="20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</row>
    <row r="322">
      <c r="A322" s="27"/>
      <c r="B322" s="20"/>
      <c r="C322" s="27"/>
      <c r="D322" s="20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</row>
    <row r="323">
      <c r="A323" s="27"/>
      <c r="B323" s="20"/>
      <c r="C323" s="27"/>
      <c r="D323" s="20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</row>
    <row r="324">
      <c r="A324" s="27"/>
      <c r="B324" s="20"/>
      <c r="C324" s="27"/>
      <c r="D324" s="20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</row>
    <row r="325">
      <c r="A325" s="27"/>
      <c r="B325" s="20"/>
      <c r="C325" s="27"/>
      <c r="D325" s="20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</row>
    <row r="326">
      <c r="A326" s="27"/>
      <c r="B326" s="20"/>
      <c r="C326" s="27"/>
      <c r="D326" s="20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</row>
    <row r="327">
      <c r="A327" s="27"/>
      <c r="B327" s="20"/>
      <c r="C327" s="27"/>
      <c r="D327" s="20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</row>
    <row r="328">
      <c r="A328" s="27"/>
      <c r="B328" s="20"/>
      <c r="C328" s="27"/>
      <c r="D328" s="20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</row>
    <row r="329">
      <c r="A329" s="27"/>
      <c r="B329" s="20"/>
      <c r="C329" s="27"/>
      <c r="D329" s="20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</row>
    <row r="330">
      <c r="A330" s="27"/>
      <c r="B330" s="20"/>
      <c r="C330" s="27"/>
      <c r="D330" s="20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</row>
    <row r="331">
      <c r="A331" s="27"/>
      <c r="B331" s="20"/>
      <c r="C331" s="27"/>
      <c r="D331" s="20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</row>
    <row r="332">
      <c r="A332" s="27"/>
      <c r="B332" s="20"/>
      <c r="C332" s="27"/>
      <c r="D332" s="20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</row>
    <row r="333">
      <c r="A333" s="27"/>
      <c r="B333" s="20"/>
      <c r="C333" s="27"/>
      <c r="D333" s="20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</row>
    <row r="334">
      <c r="A334" s="27"/>
      <c r="B334" s="20"/>
      <c r="C334" s="27"/>
      <c r="D334" s="20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</row>
    <row r="335">
      <c r="A335" s="27"/>
      <c r="B335" s="20"/>
      <c r="C335" s="27"/>
      <c r="D335" s="20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</row>
    <row r="336">
      <c r="A336" s="27"/>
      <c r="B336" s="20"/>
      <c r="C336" s="27"/>
      <c r="D336" s="20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</row>
    <row r="337">
      <c r="A337" s="27"/>
      <c r="B337" s="20"/>
      <c r="C337" s="27"/>
      <c r="D337" s="20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</row>
    <row r="338">
      <c r="A338" s="27"/>
      <c r="B338" s="20"/>
      <c r="C338" s="27"/>
      <c r="D338" s="20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</row>
    <row r="339">
      <c r="A339" s="27"/>
      <c r="B339" s="20"/>
      <c r="C339" s="27"/>
      <c r="D339" s="20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</row>
    <row r="340">
      <c r="A340" s="27"/>
      <c r="B340" s="20"/>
      <c r="C340" s="27"/>
      <c r="D340" s="20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</row>
    <row r="341">
      <c r="A341" s="27"/>
      <c r="B341" s="20"/>
      <c r="C341" s="27"/>
      <c r="D341" s="20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</row>
    <row r="342">
      <c r="A342" s="27"/>
      <c r="B342" s="20"/>
      <c r="C342" s="27"/>
      <c r="D342" s="20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</row>
    <row r="343">
      <c r="A343" s="27"/>
      <c r="B343" s="20"/>
      <c r="C343" s="27"/>
      <c r="D343" s="20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</row>
    <row r="344">
      <c r="A344" s="27"/>
      <c r="B344" s="20"/>
      <c r="C344" s="27"/>
      <c r="D344" s="20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</row>
    <row r="345">
      <c r="A345" s="27"/>
      <c r="B345" s="20"/>
      <c r="C345" s="27"/>
      <c r="D345" s="20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</row>
    <row r="346">
      <c r="A346" s="27"/>
      <c r="B346" s="20"/>
      <c r="C346" s="27"/>
      <c r="D346" s="20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</row>
    <row r="347">
      <c r="A347" s="27"/>
      <c r="B347" s="20"/>
      <c r="C347" s="27"/>
      <c r="D347" s="20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</row>
    <row r="348">
      <c r="A348" s="27"/>
      <c r="B348" s="20"/>
      <c r="C348" s="27"/>
      <c r="D348" s="20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</row>
    <row r="349">
      <c r="A349" s="27"/>
      <c r="B349" s="20"/>
      <c r="C349" s="27"/>
      <c r="D349" s="20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</row>
    <row r="350">
      <c r="A350" s="27"/>
      <c r="B350" s="20"/>
      <c r="C350" s="27"/>
      <c r="D350" s="20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</row>
    <row r="351">
      <c r="A351" s="27"/>
      <c r="B351" s="20"/>
      <c r="C351" s="27"/>
      <c r="D351" s="20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</row>
    <row r="352">
      <c r="A352" s="27"/>
      <c r="B352" s="20"/>
      <c r="C352" s="27"/>
      <c r="D352" s="20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</row>
    <row r="353">
      <c r="A353" s="27"/>
      <c r="B353" s="20"/>
      <c r="C353" s="27"/>
      <c r="D353" s="20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</row>
    <row r="354">
      <c r="A354" s="27"/>
      <c r="B354" s="20"/>
      <c r="C354" s="27"/>
      <c r="D354" s="20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</row>
    <row r="355">
      <c r="A355" s="27"/>
      <c r="B355" s="20"/>
      <c r="C355" s="27"/>
      <c r="D355" s="20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</row>
    <row r="356">
      <c r="A356" s="27"/>
      <c r="B356" s="20"/>
      <c r="C356" s="27"/>
      <c r="D356" s="20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</row>
    <row r="357">
      <c r="A357" s="27"/>
      <c r="B357" s="20"/>
      <c r="C357" s="27"/>
      <c r="D357" s="20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</row>
    <row r="358">
      <c r="A358" s="27"/>
      <c r="B358" s="20"/>
      <c r="C358" s="27"/>
      <c r="D358" s="20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</row>
    <row r="359">
      <c r="A359" s="27"/>
      <c r="B359" s="20"/>
      <c r="C359" s="27"/>
      <c r="D359" s="20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</row>
    <row r="360">
      <c r="A360" s="27"/>
      <c r="B360" s="20"/>
      <c r="C360" s="27"/>
      <c r="D360" s="20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</row>
    <row r="361">
      <c r="A361" s="27"/>
      <c r="B361" s="20"/>
      <c r="C361" s="27"/>
      <c r="D361" s="20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</row>
    <row r="362">
      <c r="A362" s="27"/>
      <c r="B362" s="20"/>
      <c r="C362" s="27"/>
      <c r="D362" s="20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</row>
    <row r="363">
      <c r="A363" s="27"/>
      <c r="B363" s="20"/>
      <c r="C363" s="27"/>
      <c r="D363" s="20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</row>
    <row r="364">
      <c r="A364" s="27"/>
      <c r="B364" s="20"/>
      <c r="C364" s="27"/>
      <c r="D364" s="20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</row>
    <row r="365">
      <c r="A365" s="27"/>
      <c r="B365" s="20"/>
      <c r="C365" s="27"/>
      <c r="D365" s="20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</row>
    <row r="366">
      <c r="A366" s="27"/>
      <c r="B366" s="20"/>
      <c r="C366" s="27"/>
      <c r="D366" s="20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</row>
    <row r="367">
      <c r="A367" s="27"/>
      <c r="B367" s="20"/>
      <c r="C367" s="27"/>
      <c r="D367" s="20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</row>
    <row r="368">
      <c r="A368" s="27"/>
      <c r="B368" s="20"/>
      <c r="C368" s="27"/>
      <c r="D368" s="20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</row>
    <row r="369">
      <c r="A369" s="27"/>
      <c r="B369" s="20"/>
      <c r="C369" s="27"/>
      <c r="D369" s="20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</row>
    <row r="370">
      <c r="A370" s="27"/>
      <c r="B370" s="20"/>
      <c r="C370" s="27"/>
      <c r="D370" s="20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</row>
    <row r="371">
      <c r="A371" s="27"/>
      <c r="B371" s="20"/>
      <c r="C371" s="27"/>
      <c r="D371" s="20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</row>
    <row r="372">
      <c r="A372" s="27"/>
      <c r="B372" s="20"/>
      <c r="C372" s="27"/>
      <c r="D372" s="20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</row>
    <row r="373">
      <c r="A373" s="27"/>
      <c r="B373" s="20"/>
      <c r="C373" s="27"/>
      <c r="D373" s="20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</row>
    <row r="374">
      <c r="A374" s="27"/>
      <c r="B374" s="20"/>
      <c r="C374" s="27"/>
      <c r="D374" s="20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</row>
    <row r="375">
      <c r="A375" s="27"/>
      <c r="B375" s="20"/>
      <c r="C375" s="27"/>
      <c r="D375" s="20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</row>
    <row r="376">
      <c r="A376" s="27"/>
      <c r="B376" s="20"/>
      <c r="C376" s="27"/>
      <c r="D376" s="20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</row>
    <row r="377">
      <c r="A377" s="27"/>
      <c r="B377" s="20"/>
      <c r="C377" s="27"/>
      <c r="D377" s="20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</row>
    <row r="378">
      <c r="A378" s="27"/>
      <c r="B378" s="20"/>
      <c r="C378" s="27"/>
      <c r="D378" s="20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</row>
    <row r="379">
      <c r="A379" s="27"/>
      <c r="B379" s="20"/>
      <c r="C379" s="27"/>
      <c r="D379" s="20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</row>
    <row r="380">
      <c r="A380" s="27"/>
      <c r="B380" s="20"/>
      <c r="C380" s="27"/>
      <c r="D380" s="20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</row>
    <row r="381">
      <c r="A381" s="27"/>
      <c r="B381" s="20"/>
      <c r="C381" s="27"/>
      <c r="D381" s="20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</row>
    <row r="382">
      <c r="A382" s="27"/>
      <c r="B382" s="20"/>
      <c r="C382" s="27"/>
      <c r="D382" s="20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</row>
    <row r="383">
      <c r="A383" s="27"/>
      <c r="B383" s="20"/>
      <c r="C383" s="27"/>
      <c r="D383" s="20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</row>
    <row r="384">
      <c r="A384" s="27"/>
      <c r="B384" s="20"/>
      <c r="C384" s="27"/>
      <c r="D384" s="20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</row>
    <row r="385">
      <c r="A385" s="27"/>
      <c r="B385" s="20"/>
      <c r="C385" s="27"/>
      <c r="D385" s="20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</row>
    <row r="386">
      <c r="A386" s="27"/>
      <c r="B386" s="20"/>
      <c r="C386" s="27"/>
      <c r="D386" s="20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</row>
    <row r="387">
      <c r="A387" s="27"/>
      <c r="B387" s="20"/>
      <c r="C387" s="27"/>
      <c r="D387" s="20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</row>
    <row r="388">
      <c r="A388" s="27"/>
      <c r="B388" s="20"/>
      <c r="C388" s="27"/>
      <c r="D388" s="20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</row>
    <row r="389">
      <c r="A389" s="27"/>
      <c r="B389" s="20"/>
      <c r="C389" s="27"/>
      <c r="D389" s="20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</row>
    <row r="390">
      <c r="A390" s="27"/>
      <c r="B390" s="20"/>
      <c r="C390" s="27"/>
      <c r="D390" s="20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</row>
    <row r="391">
      <c r="A391" s="27"/>
      <c r="B391" s="20"/>
      <c r="C391" s="27"/>
      <c r="D391" s="20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</row>
    <row r="392">
      <c r="A392" s="27"/>
      <c r="B392" s="20"/>
      <c r="C392" s="27"/>
      <c r="D392" s="20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</row>
    <row r="393">
      <c r="A393" s="27"/>
      <c r="B393" s="20"/>
      <c r="C393" s="27"/>
      <c r="D393" s="20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</row>
    <row r="394">
      <c r="A394" s="27"/>
      <c r="B394" s="20"/>
      <c r="C394" s="27"/>
      <c r="D394" s="20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</row>
    <row r="395">
      <c r="A395" s="27"/>
      <c r="B395" s="20"/>
      <c r="C395" s="27"/>
      <c r="D395" s="20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</row>
    <row r="396">
      <c r="A396" s="27"/>
      <c r="B396" s="20"/>
      <c r="C396" s="27"/>
      <c r="D396" s="20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</row>
    <row r="397">
      <c r="A397" s="27"/>
      <c r="B397" s="20"/>
      <c r="C397" s="27"/>
      <c r="D397" s="20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</row>
    <row r="398">
      <c r="A398" s="27"/>
      <c r="B398" s="20"/>
      <c r="C398" s="27"/>
      <c r="D398" s="20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</row>
    <row r="399">
      <c r="A399" s="27"/>
      <c r="B399" s="20"/>
      <c r="C399" s="27"/>
      <c r="D399" s="20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</row>
    <row r="400">
      <c r="A400" s="27"/>
      <c r="B400" s="20"/>
      <c r="C400" s="27"/>
      <c r="D400" s="20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</row>
    <row r="401">
      <c r="A401" s="27"/>
      <c r="B401" s="20"/>
      <c r="C401" s="27"/>
      <c r="D401" s="20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</row>
    <row r="402">
      <c r="A402" s="27"/>
      <c r="B402" s="20"/>
      <c r="C402" s="27"/>
      <c r="D402" s="20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</row>
    <row r="403">
      <c r="A403" s="27"/>
      <c r="B403" s="20"/>
      <c r="C403" s="27"/>
      <c r="D403" s="20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</row>
    <row r="404">
      <c r="A404" s="27"/>
      <c r="B404" s="20"/>
      <c r="C404" s="27"/>
      <c r="D404" s="20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</row>
    <row r="405">
      <c r="A405" s="27"/>
      <c r="B405" s="20"/>
      <c r="C405" s="27"/>
      <c r="D405" s="20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</row>
    <row r="406">
      <c r="A406" s="27"/>
      <c r="B406" s="20"/>
      <c r="C406" s="27"/>
      <c r="D406" s="20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</row>
    <row r="407">
      <c r="A407" s="27"/>
      <c r="B407" s="20"/>
      <c r="C407" s="27"/>
      <c r="D407" s="20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</row>
    <row r="408">
      <c r="A408" s="27"/>
      <c r="B408" s="20"/>
      <c r="C408" s="27"/>
      <c r="D408" s="20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</row>
    <row r="409">
      <c r="A409" s="27"/>
      <c r="B409" s="20"/>
      <c r="C409" s="27"/>
      <c r="D409" s="20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</row>
    <row r="410">
      <c r="A410" s="27"/>
      <c r="B410" s="20"/>
      <c r="C410" s="27"/>
      <c r="D410" s="20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</row>
    <row r="411">
      <c r="A411" s="27"/>
      <c r="B411" s="20"/>
      <c r="C411" s="27"/>
      <c r="D411" s="20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</row>
    <row r="412">
      <c r="A412" s="27"/>
      <c r="B412" s="20"/>
      <c r="C412" s="27"/>
      <c r="D412" s="20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</row>
    <row r="413">
      <c r="A413" s="27"/>
      <c r="B413" s="20"/>
      <c r="C413" s="27"/>
      <c r="D413" s="20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</row>
    <row r="414">
      <c r="A414" s="27"/>
      <c r="B414" s="20"/>
      <c r="C414" s="27"/>
      <c r="D414" s="20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</row>
    <row r="415">
      <c r="A415" s="27"/>
      <c r="B415" s="20"/>
      <c r="C415" s="27"/>
      <c r="D415" s="20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</row>
    <row r="416">
      <c r="A416" s="27"/>
      <c r="B416" s="20"/>
      <c r="C416" s="27"/>
      <c r="D416" s="20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</row>
    <row r="417">
      <c r="A417" s="27"/>
      <c r="B417" s="20"/>
      <c r="C417" s="27"/>
      <c r="D417" s="20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</row>
    <row r="418">
      <c r="A418" s="27"/>
      <c r="B418" s="20"/>
      <c r="C418" s="27"/>
      <c r="D418" s="20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</row>
    <row r="419">
      <c r="A419" s="27"/>
      <c r="B419" s="20"/>
      <c r="C419" s="27"/>
      <c r="D419" s="20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</row>
    <row r="420">
      <c r="A420" s="27"/>
      <c r="B420" s="20"/>
      <c r="C420" s="27"/>
      <c r="D420" s="20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</row>
    <row r="421">
      <c r="A421" s="27"/>
      <c r="B421" s="20"/>
      <c r="C421" s="27"/>
      <c r="D421" s="20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</row>
    <row r="422">
      <c r="A422" s="27"/>
      <c r="B422" s="20"/>
      <c r="C422" s="27"/>
      <c r="D422" s="20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</row>
    <row r="423">
      <c r="A423" s="27"/>
      <c r="B423" s="20"/>
      <c r="C423" s="27"/>
      <c r="D423" s="20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</row>
    <row r="424">
      <c r="A424" s="27"/>
      <c r="B424" s="20"/>
      <c r="C424" s="27"/>
      <c r="D424" s="20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</row>
    <row r="425">
      <c r="A425" s="27"/>
      <c r="B425" s="20"/>
      <c r="C425" s="27"/>
      <c r="D425" s="20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</row>
    <row r="426">
      <c r="A426" s="27"/>
      <c r="B426" s="20"/>
      <c r="C426" s="27"/>
      <c r="D426" s="20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</row>
    <row r="427">
      <c r="A427" s="27"/>
      <c r="B427" s="20"/>
      <c r="C427" s="27"/>
      <c r="D427" s="20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</row>
    <row r="428">
      <c r="A428" s="27"/>
      <c r="B428" s="20"/>
      <c r="C428" s="27"/>
      <c r="D428" s="20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</row>
    <row r="429">
      <c r="A429" s="27"/>
      <c r="B429" s="20"/>
      <c r="C429" s="27"/>
      <c r="D429" s="20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</row>
    <row r="430">
      <c r="A430" s="27"/>
      <c r="B430" s="20"/>
      <c r="C430" s="27"/>
      <c r="D430" s="20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</row>
    <row r="431">
      <c r="A431" s="27"/>
      <c r="B431" s="20"/>
      <c r="C431" s="27"/>
      <c r="D431" s="20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</row>
    <row r="432">
      <c r="A432" s="27"/>
      <c r="B432" s="20"/>
      <c r="C432" s="27"/>
      <c r="D432" s="20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</row>
    <row r="433">
      <c r="A433" s="27"/>
      <c r="B433" s="20"/>
      <c r="C433" s="27"/>
      <c r="D433" s="20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</row>
    <row r="434">
      <c r="A434" s="27"/>
      <c r="B434" s="20"/>
      <c r="C434" s="27"/>
      <c r="D434" s="20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</row>
    <row r="435">
      <c r="A435" s="27"/>
      <c r="B435" s="20"/>
      <c r="C435" s="27"/>
      <c r="D435" s="20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</row>
    <row r="436">
      <c r="A436" s="27"/>
      <c r="B436" s="20"/>
      <c r="C436" s="27"/>
      <c r="D436" s="20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</row>
    <row r="437">
      <c r="A437" s="27"/>
      <c r="B437" s="20"/>
      <c r="C437" s="27"/>
      <c r="D437" s="20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</row>
    <row r="438">
      <c r="A438" s="27"/>
      <c r="B438" s="20"/>
      <c r="C438" s="27"/>
      <c r="D438" s="20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</row>
    <row r="439">
      <c r="A439" s="27"/>
      <c r="B439" s="20"/>
      <c r="C439" s="27"/>
      <c r="D439" s="20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</row>
    <row r="440">
      <c r="A440" s="27"/>
      <c r="B440" s="20"/>
      <c r="C440" s="27"/>
      <c r="D440" s="20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</row>
    <row r="441">
      <c r="A441" s="27"/>
      <c r="B441" s="20"/>
      <c r="C441" s="27"/>
      <c r="D441" s="20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</row>
    <row r="442">
      <c r="A442" s="27"/>
      <c r="B442" s="20"/>
      <c r="C442" s="27"/>
      <c r="D442" s="20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</row>
    <row r="443">
      <c r="A443" s="27"/>
      <c r="B443" s="20"/>
      <c r="C443" s="27"/>
      <c r="D443" s="20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</row>
    <row r="444">
      <c r="A444" s="27"/>
      <c r="B444" s="20"/>
      <c r="C444" s="27"/>
      <c r="D444" s="20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</row>
    <row r="445">
      <c r="A445" s="27"/>
      <c r="B445" s="20"/>
      <c r="C445" s="27"/>
      <c r="D445" s="20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</row>
    <row r="446">
      <c r="A446" s="27"/>
      <c r="B446" s="20"/>
      <c r="C446" s="27"/>
      <c r="D446" s="20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</row>
    <row r="447">
      <c r="A447" s="27"/>
      <c r="B447" s="20"/>
      <c r="C447" s="27"/>
      <c r="D447" s="20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</row>
    <row r="448">
      <c r="A448" s="27"/>
      <c r="B448" s="20"/>
      <c r="C448" s="27"/>
      <c r="D448" s="20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</row>
    <row r="449">
      <c r="A449" s="27"/>
      <c r="B449" s="20"/>
      <c r="C449" s="27"/>
      <c r="D449" s="20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</row>
    <row r="450">
      <c r="A450" s="27"/>
      <c r="B450" s="20"/>
      <c r="C450" s="27"/>
      <c r="D450" s="20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</row>
    <row r="451">
      <c r="A451" s="27"/>
      <c r="B451" s="20"/>
      <c r="C451" s="27"/>
      <c r="D451" s="20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</row>
    <row r="452">
      <c r="A452" s="27"/>
      <c r="B452" s="20"/>
      <c r="C452" s="27"/>
      <c r="D452" s="20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</row>
    <row r="453">
      <c r="A453" s="27"/>
      <c r="B453" s="20"/>
      <c r="C453" s="27"/>
      <c r="D453" s="20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</row>
    <row r="454">
      <c r="A454" s="27"/>
      <c r="B454" s="20"/>
      <c r="C454" s="27"/>
      <c r="D454" s="20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</row>
    <row r="455">
      <c r="A455" s="27"/>
      <c r="B455" s="20"/>
      <c r="C455" s="27"/>
      <c r="D455" s="20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</row>
    <row r="456">
      <c r="A456" s="27"/>
      <c r="B456" s="20"/>
      <c r="C456" s="27"/>
      <c r="D456" s="20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</row>
    <row r="457">
      <c r="A457" s="27"/>
      <c r="B457" s="20"/>
      <c r="C457" s="27"/>
      <c r="D457" s="20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</row>
    <row r="458">
      <c r="A458" s="27"/>
      <c r="B458" s="20"/>
      <c r="C458" s="27"/>
      <c r="D458" s="20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</row>
    <row r="459">
      <c r="A459" s="27"/>
      <c r="B459" s="20"/>
      <c r="C459" s="27"/>
      <c r="D459" s="20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</row>
    <row r="460">
      <c r="A460" s="27"/>
      <c r="B460" s="20"/>
      <c r="C460" s="27"/>
      <c r="D460" s="20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</row>
    <row r="461">
      <c r="A461" s="27"/>
      <c r="B461" s="20"/>
      <c r="C461" s="27"/>
      <c r="D461" s="20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</row>
    <row r="462">
      <c r="A462" s="27"/>
      <c r="B462" s="20"/>
      <c r="C462" s="27"/>
      <c r="D462" s="20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</row>
    <row r="463">
      <c r="A463" s="27"/>
      <c r="B463" s="20"/>
      <c r="C463" s="27"/>
      <c r="D463" s="20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</row>
    <row r="464">
      <c r="A464" s="27"/>
      <c r="B464" s="20"/>
      <c r="C464" s="27"/>
      <c r="D464" s="20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</row>
    <row r="465">
      <c r="A465" s="27"/>
      <c r="B465" s="20"/>
      <c r="C465" s="27"/>
      <c r="D465" s="20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</row>
    <row r="466">
      <c r="A466" s="27"/>
      <c r="B466" s="20"/>
      <c r="C466" s="27"/>
      <c r="D466" s="20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</row>
    <row r="467">
      <c r="A467" s="27"/>
      <c r="B467" s="20"/>
      <c r="C467" s="27"/>
      <c r="D467" s="20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</row>
    <row r="468">
      <c r="A468" s="27"/>
      <c r="B468" s="20"/>
      <c r="C468" s="27"/>
      <c r="D468" s="20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</row>
    <row r="469">
      <c r="A469" s="27"/>
      <c r="B469" s="20"/>
      <c r="C469" s="27"/>
      <c r="D469" s="20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</row>
    <row r="470">
      <c r="A470" s="27"/>
      <c r="B470" s="20"/>
      <c r="C470" s="27"/>
      <c r="D470" s="20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</row>
    <row r="471">
      <c r="A471" s="27"/>
      <c r="B471" s="20"/>
      <c r="C471" s="27"/>
      <c r="D471" s="20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</row>
    <row r="472">
      <c r="A472" s="27"/>
      <c r="B472" s="20"/>
      <c r="C472" s="27"/>
      <c r="D472" s="20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</row>
    <row r="473">
      <c r="A473" s="27"/>
      <c r="B473" s="20"/>
      <c r="C473" s="27"/>
      <c r="D473" s="20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</row>
    <row r="474">
      <c r="A474" s="27"/>
      <c r="B474" s="20"/>
      <c r="C474" s="27"/>
      <c r="D474" s="20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</row>
    <row r="475">
      <c r="A475" s="27"/>
      <c r="B475" s="20"/>
      <c r="C475" s="27"/>
      <c r="D475" s="20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</row>
    <row r="476">
      <c r="A476" s="27"/>
      <c r="B476" s="20"/>
      <c r="C476" s="27"/>
      <c r="D476" s="20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</row>
    <row r="477">
      <c r="A477" s="27"/>
      <c r="B477" s="20"/>
      <c r="C477" s="27"/>
      <c r="D477" s="20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</row>
    <row r="478">
      <c r="A478" s="27"/>
      <c r="B478" s="20"/>
      <c r="C478" s="27"/>
      <c r="D478" s="20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</row>
    <row r="479">
      <c r="A479" s="27"/>
      <c r="B479" s="20"/>
      <c r="C479" s="27"/>
      <c r="D479" s="20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</row>
    <row r="480">
      <c r="A480" s="27"/>
      <c r="B480" s="20"/>
      <c r="C480" s="27"/>
      <c r="D480" s="20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</row>
    <row r="481">
      <c r="A481" s="27"/>
      <c r="B481" s="20"/>
      <c r="C481" s="27"/>
      <c r="D481" s="20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</row>
    <row r="482">
      <c r="A482" s="27"/>
      <c r="B482" s="20"/>
      <c r="C482" s="27"/>
      <c r="D482" s="20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</row>
    <row r="483">
      <c r="A483" s="27"/>
      <c r="B483" s="20"/>
      <c r="C483" s="27"/>
      <c r="D483" s="20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</row>
    <row r="484">
      <c r="A484" s="27"/>
      <c r="B484" s="20"/>
      <c r="C484" s="27"/>
      <c r="D484" s="20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</row>
    <row r="485">
      <c r="A485" s="27"/>
      <c r="B485" s="20"/>
      <c r="C485" s="27"/>
      <c r="D485" s="20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</row>
    <row r="486">
      <c r="A486" s="27"/>
      <c r="B486" s="20"/>
      <c r="C486" s="27"/>
      <c r="D486" s="20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</row>
    <row r="487">
      <c r="A487" s="27"/>
      <c r="B487" s="20"/>
      <c r="C487" s="27"/>
      <c r="D487" s="20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</row>
    <row r="488">
      <c r="A488" s="27"/>
      <c r="B488" s="20"/>
      <c r="C488" s="27"/>
      <c r="D488" s="20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</row>
    <row r="489">
      <c r="A489" s="27"/>
      <c r="B489" s="20"/>
      <c r="C489" s="27"/>
      <c r="D489" s="20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</row>
    <row r="490">
      <c r="A490" s="27"/>
      <c r="B490" s="20"/>
      <c r="C490" s="27"/>
      <c r="D490" s="20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</row>
    <row r="491">
      <c r="A491" s="27"/>
      <c r="B491" s="20"/>
      <c r="C491" s="27"/>
      <c r="D491" s="20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</row>
    <row r="492">
      <c r="A492" s="27"/>
      <c r="B492" s="20"/>
      <c r="C492" s="27"/>
      <c r="D492" s="20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</row>
    <row r="493">
      <c r="A493" s="27"/>
      <c r="B493" s="20"/>
      <c r="C493" s="27"/>
      <c r="D493" s="20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</row>
    <row r="494">
      <c r="A494" s="27"/>
      <c r="B494" s="20"/>
      <c r="C494" s="27"/>
      <c r="D494" s="20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</row>
    <row r="495">
      <c r="A495" s="27"/>
      <c r="B495" s="20"/>
      <c r="C495" s="27"/>
      <c r="D495" s="20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</row>
    <row r="496">
      <c r="A496" s="27"/>
      <c r="B496" s="20"/>
      <c r="C496" s="27"/>
      <c r="D496" s="20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</row>
    <row r="497">
      <c r="A497" s="27"/>
      <c r="B497" s="20"/>
      <c r="C497" s="27"/>
      <c r="D497" s="20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</row>
    <row r="498">
      <c r="A498" s="27"/>
      <c r="B498" s="20"/>
      <c r="C498" s="27"/>
      <c r="D498" s="20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</row>
    <row r="499">
      <c r="A499" s="27"/>
      <c r="B499" s="20"/>
      <c r="C499" s="27"/>
      <c r="D499" s="20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</row>
    <row r="500">
      <c r="A500" s="27"/>
      <c r="B500" s="20"/>
      <c r="C500" s="27"/>
      <c r="D500" s="20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</row>
    <row r="501">
      <c r="A501" s="27"/>
      <c r="B501" s="20"/>
      <c r="C501" s="27"/>
      <c r="D501" s="20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</row>
    <row r="502">
      <c r="A502" s="27"/>
      <c r="B502" s="20"/>
      <c r="C502" s="27"/>
      <c r="D502" s="20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</row>
    <row r="503">
      <c r="A503" s="27"/>
      <c r="B503" s="20"/>
      <c r="C503" s="27"/>
      <c r="D503" s="20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</row>
    <row r="504">
      <c r="A504" s="27"/>
      <c r="B504" s="20"/>
      <c r="C504" s="27"/>
      <c r="D504" s="20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</row>
    <row r="505">
      <c r="A505" s="27"/>
      <c r="B505" s="20"/>
      <c r="C505" s="27"/>
      <c r="D505" s="20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</row>
    <row r="506">
      <c r="A506" s="27"/>
      <c r="B506" s="20"/>
      <c r="C506" s="27"/>
      <c r="D506" s="20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</row>
    <row r="507">
      <c r="A507" s="27"/>
      <c r="B507" s="20"/>
      <c r="C507" s="27"/>
      <c r="D507" s="20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</row>
    <row r="508">
      <c r="A508" s="27"/>
      <c r="B508" s="20"/>
      <c r="C508" s="27"/>
      <c r="D508" s="20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</row>
    <row r="509">
      <c r="A509" s="27"/>
      <c r="B509" s="20"/>
      <c r="C509" s="27"/>
      <c r="D509" s="20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</row>
    <row r="510">
      <c r="A510" s="27"/>
      <c r="B510" s="20"/>
      <c r="C510" s="27"/>
      <c r="D510" s="20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</row>
    <row r="511">
      <c r="A511" s="27"/>
      <c r="B511" s="20"/>
      <c r="C511" s="27"/>
      <c r="D511" s="20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</row>
    <row r="512">
      <c r="A512" s="27"/>
      <c r="B512" s="20"/>
      <c r="C512" s="27"/>
      <c r="D512" s="20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</row>
    <row r="513">
      <c r="A513" s="27"/>
      <c r="B513" s="20"/>
      <c r="C513" s="27"/>
      <c r="D513" s="20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</row>
    <row r="514">
      <c r="A514" s="27"/>
      <c r="B514" s="20"/>
      <c r="C514" s="27"/>
      <c r="D514" s="20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</row>
    <row r="515">
      <c r="A515" s="27"/>
      <c r="B515" s="20"/>
      <c r="C515" s="27"/>
      <c r="D515" s="20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</row>
    <row r="516">
      <c r="A516" s="27"/>
      <c r="B516" s="20"/>
      <c r="C516" s="27"/>
      <c r="D516" s="20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</row>
    <row r="517">
      <c r="A517" s="27"/>
      <c r="B517" s="20"/>
      <c r="C517" s="27"/>
      <c r="D517" s="20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</row>
    <row r="518">
      <c r="A518" s="27"/>
      <c r="B518" s="20"/>
      <c r="C518" s="27"/>
      <c r="D518" s="20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</row>
    <row r="519">
      <c r="A519" s="27"/>
      <c r="B519" s="20"/>
      <c r="C519" s="27"/>
      <c r="D519" s="20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</row>
    <row r="520">
      <c r="A520" s="27"/>
      <c r="B520" s="20"/>
      <c r="C520" s="27"/>
      <c r="D520" s="20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</row>
    <row r="521">
      <c r="A521" s="27"/>
      <c r="B521" s="20"/>
      <c r="C521" s="27"/>
      <c r="D521" s="20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</row>
    <row r="522">
      <c r="A522" s="27"/>
      <c r="B522" s="20"/>
      <c r="C522" s="27"/>
      <c r="D522" s="20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</row>
    <row r="523">
      <c r="A523" s="27"/>
      <c r="B523" s="20"/>
      <c r="C523" s="27"/>
      <c r="D523" s="20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</row>
    <row r="524">
      <c r="A524" s="27"/>
      <c r="B524" s="20"/>
      <c r="C524" s="27"/>
      <c r="D524" s="20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</row>
    <row r="525">
      <c r="A525" s="27"/>
      <c r="B525" s="20"/>
      <c r="C525" s="27"/>
      <c r="D525" s="20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</row>
    <row r="526">
      <c r="A526" s="27"/>
      <c r="B526" s="20"/>
      <c r="C526" s="27"/>
      <c r="D526" s="20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</row>
    <row r="527">
      <c r="A527" s="27"/>
      <c r="B527" s="20"/>
      <c r="C527" s="27"/>
      <c r="D527" s="20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</row>
    <row r="528">
      <c r="A528" s="27"/>
      <c r="B528" s="20"/>
      <c r="C528" s="27"/>
      <c r="D528" s="20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</row>
    <row r="529">
      <c r="A529" s="27"/>
      <c r="B529" s="20"/>
      <c r="C529" s="27"/>
      <c r="D529" s="20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</row>
    <row r="530">
      <c r="A530" s="27"/>
      <c r="B530" s="20"/>
      <c r="C530" s="27"/>
      <c r="D530" s="20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</row>
    <row r="531">
      <c r="A531" s="27"/>
      <c r="B531" s="20"/>
      <c r="C531" s="27"/>
      <c r="D531" s="20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</row>
    <row r="532">
      <c r="A532" s="27"/>
      <c r="B532" s="20"/>
      <c r="C532" s="27"/>
      <c r="D532" s="20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</row>
    <row r="533">
      <c r="A533" s="27"/>
      <c r="B533" s="20"/>
      <c r="C533" s="27"/>
      <c r="D533" s="20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</row>
    <row r="534">
      <c r="A534" s="27"/>
      <c r="B534" s="20"/>
      <c r="C534" s="27"/>
      <c r="D534" s="20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</row>
    <row r="535">
      <c r="A535" s="27"/>
      <c r="B535" s="20"/>
      <c r="C535" s="27"/>
      <c r="D535" s="20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</row>
    <row r="536">
      <c r="A536" s="27"/>
      <c r="B536" s="20"/>
      <c r="C536" s="27"/>
      <c r="D536" s="20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</row>
    <row r="537">
      <c r="A537" s="27"/>
      <c r="B537" s="20"/>
      <c r="C537" s="27"/>
      <c r="D537" s="20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</row>
    <row r="538">
      <c r="A538" s="27"/>
      <c r="B538" s="20"/>
      <c r="C538" s="27"/>
      <c r="D538" s="20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</row>
    <row r="539">
      <c r="A539" s="27"/>
      <c r="B539" s="20"/>
      <c r="C539" s="27"/>
      <c r="D539" s="20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</row>
    <row r="540">
      <c r="A540" s="27"/>
      <c r="B540" s="20"/>
      <c r="C540" s="27"/>
      <c r="D540" s="20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</row>
    <row r="541">
      <c r="A541" s="27"/>
      <c r="B541" s="20"/>
      <c r="C541" s="27"/>
      <c r="D541" s="20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</row>
    <row r="542">
      <c r="A542" s="27"/>
      <c r="B542" s="20"/>
      <c r="C542" s="27"/>
      <c r="D542" s="20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</row>
    <row r="543">
      <c r="A543" s="27"/>
      <c r="B543" s="20"/>
      <c r="C543" s="27"/>
      <c r="D543" s="20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</row>
    <row r="544">
      <c r="A544" s="27"/>
      <c r="B544" s="20"/>
      <c r="C544" s="27"/>
      <c r="D544" s="20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</row>
    <row r="545">
      <c r="A545" s="27"/>
      <c r="B545" s="20"/>
      <c r="C545" s="27"/>
      <c r="D545" s="20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</row>
    <row r="546">
      <c r="A546" s="27"/>
      <c r="B546" s="20"/>
      <c r="C546" s="27"/>
      <c r="D546" s="20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</row>
    <row r="547">
      <c r="A547" s="27"/>
      <c r="B547" s="20"/>
      <c r="C547" s="27"/>
      <c r="D547" s="20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</row>
    <row r="548">
      <c r="A548" s="27"/>
      <c r="B548" s="20"/>
      <c r="C548" s="27"/>
      <c r="D548" s="20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</row>
    <row r="549">
      <c r="A549" s="27"/>
      <c r="B549" s="20"/>
      <c r="C549" s="27"/>
      <c r="D549" s="20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</row>
    <row r="550">
      <c r="A550" s="27"/>
      <c r="B550" s="20"/>
      <c r="C550" s="27"/>
      <c r="D550" s="20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</row>
    <row r="551">
      <c r="A551" s="27"/>
      <c r="B551" s="20"/>
      <c r="C551" s="27"/>
      <c r="D551" s="20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</row>
    <row r="552">
      <c r="A552" s="27"/>
      <c r="B552" s="20"/>
      <c r="C552" s="27"/>
      <c r="D552" s="20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</row>
    <row r="553">
      <c r="A553" s="27"/>
      <c r="B553" s="20"/>
      <c r="C553" s="27"/>
      <c r="D553" s="20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</row>
    <row r="554">
      <c r="A554" s="27"/>
      <c r="B554" s="20"/>
      <c r="C554" s="27"/>
      <c r="D554" s="20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</row>
    <row r="555">
      <c r="A555" s="27"/>
      <c r="B555" s="20"/>
      <c r="C555" s="27"/>
      <c r="D555" s="20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</row>
    <row r="556">
      <c r="A556" s="27"/>
      <c r="B556" s="20"/>
      <c r="C556" s="27"/>
      <c r="D556" s="20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</row>
    <row r="557">
      <c r="A557" s="27"/>
      <c r="B557" s="20"/>
      <c r="C557" s="27"/>
      <c r="D557" s="20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</row>
    <row r="558">
      <c r="A558" s="27"/>
      <c r="B558" s="20"/>
      <c r="C558" s="27"/>
      <c r="D558" s="20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</row>
    <row r="559">
      <c r="A559" s="27"/>
      <c r="B559" s="20"/>
      <c r="C559" s="27"/>
      <c r="D559" s="20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</row>
    <row r="560">
      <c r="A560" s="27"/>
      <c r="B560" s="20"/>
      <c r="C560" s="27"/>
      <c r="D560" s="20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</row>
    <row r="561">
      <c r="A561" s="27"/>
      <c r="B561" s="20"/>
      <c r="C561" s="27"/>
      <c r="D561" s="20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</row>
    <row r="562">
      <c r="A562" s="27"/>
      <c r="B562" s="20"/>
      <c r="C562" s="27"/>
      <c r="D562" s="20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</row>
    <row r="563">
      <c r="A563" s="27"/>
      <c r="B563" s="20"/>
      <c r="C563" s="27"/>
      <c r="D563" s="20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</row>
    <row r="564">
      <c r="A564" s="27"/>
      <c r="B564" s="20"/>
      <c r="C564" s="27"/>
      <c r="D564" s="20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</row>
    <row r="565">
      <c r="A565" s="27"/>
      <c r="B565" s="20"/>
      <c r="C565" s="27"/>
      <c r="D565" s="20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</row>
    <row r="566">
      <c r="A566" s="27"/>
      <c r="B566" s="20"/>
      <c r="C566" s="27"/>
      <c r="D566" s="20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</row>
    <row r="567">
      <c r="A567" s="27"/>
      <c r="B567" s="20"/>
      <c r="C567" s="27"/>
      <c r="D567" s="20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</row>
    <row r="568">
      <c r="A568" s="27"/>
      <c r="B568" s="20"/>
      <c r="C568" s="27"/>
      <c r="D568" s="20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</row>
    <row r="569">
      <c r="A569" s="27"/>
      <c r="B569" s="20"/>
      <c r="C569" s="27"/>
      <c r="D569" s="20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</row>
    <row r="570">
      <c r="A570" s="27"/>
      <c r="B570" s="20"/>
      <c r="C570" s="27"/>
      <c r="D570" s="20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</row>
    <row r="571">
      <c r="A571" s="27"/>
      <c r="B571" s="20"/>
      <c r="C571" s="27"/>
      <c r="D571" s="20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</row>
    <row r="572">
      <c r="A572" s="27"/>
      <c r="B572" s="20"/>
      <c r="C572" s="27"/>
      <c r="D572" s="20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</row>
    <row r="573">
      <c r="A573" s="27"/>
      <c r="B573" s="20"/>
      <c r="C573" s="27"/>
      <c r="D573" s="20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</row>
    <row r="574">
      <c r="A574" s="27"/>
      <c r="B574" s="20"/>
      <c r="C574" s="27"/>
      <c r="D574" s="20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</row>
    <row r="575">
      <c r="A575" s="27"/>
      <c r="B575" s="20"/>
      <c r="C575" s="27"/>
      <c r="D575" s="20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</row>
    <row r="576">
      <c r="A576" s="27"/>
      <c r="B576" s="20"/>
      <c r="C576" s="27"/>
      <c r="D576" s="20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</row>
    <row r="577">
      <c r="A577" s="27"/>
      <c r="B577" s="20"/>
      <c r="C577" s="27"/>
      <c r="D577" s="20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</row>
    <row r="578">
      <c r="A578" s="27"/>
      <c r="B578" s="20"/>
      <c r="C578" s="27"/>
      <c r="D578" s="20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</row>
    <row r="579">
      <c r="A579" s="27"/>
      <c r="B579" s="20"/>
      <c r="C579" s="27"/>
      <c r="D579" s="20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</row>
    <row r="580">
      <c r="A580" s="27"/>
      <c r="B580" s="20"/>
      <c r="C580" s="27"/>
      <c r="D580" s="20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</row>
    <row r="581">
      <c r="A581" s="27"/>
      <c r="B581" s="20"/>
      <c r="C581" s="27"/>
      <c r="D581" s="20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</row>
    <row r="582">
      <c r="A582" s="27"/>
      <c r="B582" s="20"/>
      <c r="C582" s="27"/>
      <c r="D582" s="20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</row>
    <row r="583">
      <c r="A583" s="27"/>
      <c r="B583" s="20"/>
      <c r="C583" s="27"/>
      <c r="D583" s="20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</row>
    <row r="584">
      <c r="A584" s="27"/>
      <c r="B584" s="20"/>
      <c r="C584" s="27"/>
      <c r="D584" s="20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</row>
    <row r="585">
      <c r="A585" s="27"/>
      <c r="B585" s="20"/>
      <c r="C585" s="27"/>
      <c r="D585" s="20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</row>
    <row r="586">
      <c r="A586" s="27"/>
      <c r="B586" s="20"/>
      <c r="C586" s="27"/>
      <c r="D586" s="20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</row>
    <row r="587">
      <c r="A587" s="27"/>
      <c r="B587" s="20"/>
      <c r="C587" s="27"/>
      <c r="D587" s="20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</row>
    <row r="588">
      <c r="A588" s="27"/>
      <c r="B588" s="20"/>
      <c r="C588" s="27"/>
      <c r="D588" s="20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</row>
    <row r="589">
      <c r="A589" s="27"/>
      <c r="B589" s="20"/>
      <c r="C589" s="27"/>
      <c r="D589" s="20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</row>
    <row r="590">
      <c r="A590" s="27"/>
      <c r="B590" s="20"/>
      <c r="C590" s="27"/>
      <c r="D590" s="20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</row>
    <row r="591">
      <c r="A591" s="27"/>
      <c r="B591" s="20"/>
      <c r="C591" s="27"/>
      <c r="D591" s="20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</row>
    <row r="592">
      <c r="A592" s="27"/>
      <c r="B592" s="20"/>
      <c r="C592" s="27"/>
      <c r="D592" s="20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</row>
    <row r="593">
      <c r="A593" s="27"/>
      <c r="B593" s="20"/>
      <c r="C593" s="27"/>
      <c r="D593" s="20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</row>
    <row r="594">
      <c r="A594" s="27"/>
      <c r="B594" s="20"/>
      <c r="C594" s="27"/>
      <c r="D594" s="20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</row>
    <row r="595">
      <c r="A595" s="27"/>
      <c r="B595" s="20"/>
      <c r="C595" s="27"/>
      <c r="D595" s="20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</row>
    <row r="596">
      <c r="A596" s="27"/>
      <c r="B596" s="20"/>
      <c r="C596" s="27"/>
      <c r="D596" s="20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</row>
    <row r="597">
      <c r="A597" s="27"/>
      <c r="B597" s="20"/>
      <c r="C597" s="27"/>
      <c r="D597" s="20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</row>
    <row r="598">
      <c r="A598" s="27"/>
      <c r="B598" s="20"/>
      <c r="C598" s="27"/>
      <c r="D598" s="20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</row>
    <row r="599">
      <c r="A599" s="27"/>
      <c r="B599" s="20"/>
      <c r="C599" s="27"/>
      <c r="D599" s="20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</row>
    <row r="600">
      <c r="A600" s="27"/>
      <c r="B600" s="20"/>
      <c r="C600" s="27"/>
      <c r="D600" s="20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</row>
    <row r="601">
      <c r="A601" s="27"/>
      <c r="B601" s="20"/>
      <c r="C601" s="27"/>
      <c r="D601" s="20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</row>
    <row r="602">
      <c r="A602" s="27"/>
      <c r="B602" s="20"/>
      <c r="C602" s="27"/>
      <c r="D602" s="20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</row>
    <row r="603">
      <c r="A603" s="27"/>
      <c r="B603" s="20"/>
      <c r="C603" s="27"/>
      <c r="D603" s="20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</row>
    <row r="604">
      <c r="A604" s="27"/>
      <c r="B604" s="20"/>
      <c r="C604" s="27"/>
      <c r="D604" s="20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</row>
    <row r="605">
      <c r="A605" s="27"/>
      <c r="B605" s="20"/>
      <c r="C605" s="27"/>
      <c r="D605" s="20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</row>
    <row r="606">
      <c r="A606" s="27"/>
      <c r="B606" s="20"/>
      <c r="C606" s="27"/>
      <c r="D606" s="20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</row>
    <row r="607">
      <c r="A607" s="27"/>
      <c r="B607" s="20"/>
      <c r="C607" s="27"/>
      <c r="D607" s="20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</row>
    <row r="608">
      <c r="A608" s="27"/>
      <c r="B608" s="20"/>
      <c r="C608" s="27"/>
      <c r="D608" s="20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</row>
    <row r="609">
      <c r="A609" s="27"/>
      <c r="B609" s="20"/>
      <c r="C609" s="27"/>
      <c r="D609" s="20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</row>
    <row r="610">
      <c r="A610" s="27"/>
      <c r="B610" s="20"/>
      <c r="C610" s="27"/>
      <c r="D610" s="20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</row>
    <row r="611">
      <c r="A611" s="27"/>
      <c r="B611" s="20"/>
      <c r="C611" s="27"/>
      <c r="D611" s="20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</row>
    <row r="612">
      <c r="A612" s="27"/>
      <c r="B612" s="20"/>
      <c r="C612" s="27"/>
      <c r="D612" s="20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</row>
    <row r="613">
      <c r="A613" s="27"/>
      <c r="B613" s="20"/>
      <c r="C613" s="27"/>
      <c r="D613" s="20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</row>
    <row r="614">
      <c r="A614" s="27"/>
      <c r="B614" s="20"/>
      <c r="C614" s="27"/>
      <c r="D614" s="20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</row>
    <row r="615">
      <c r="A615" s="27"/>
      <c r="B615" s="20"/>
      <c r="C615" s="27"/>
      <c r="D615" s="20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</row>
    <row r="616">
      <c r="A616" s="27"/>
      <c r="B616" s="20"/>
      <c r="C616" s="27"/>
      <c r="D616" s="20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</row>
    <row r="617">
      <c r="A617" s="27"/>
      <c r="B617" s="20"/>
      <c r="C617" s="27"/>
      <c r="D617" s="20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</row>
    <row r="618">
      <c r="A618" s="27"/>
      <c r="B618" s="20"/>
      <c r="C618" s="27"/>
      <c r="D618" s="20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</row>
    <row r="619">
      <c r="A619" s="27"/>
      <c r="B619" s="20"/>
      <c r="C619" s="27"/>
      <c r="D619" s="20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</row>
    <row r="620">
      <c r="A620" s="27"/>
      <c r="B620" s="20"/>
      <c r="C620" s="27"/>
      <c r="D620" s="20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</row>
    <row r="621">
      <c r="A621" s="27"/>
      <c r="B621" s="20"/>
      <c r="C621" s="27"/>
      <c r="D621" s="20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</row>
    <row r="622">
      <c r="A622" s="27"/>
      <c r="B622" s="20"/>
      <c r="C622" s="27"/>
      <c r="D622" s="20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</row>
    <row r="623">
      <c r="A623" s="27"/>
      <c r="B623" s="20"/>
      <c r="C623" s="27"/>
      <c r="D623" s="20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</row>
    <row r="624">
      <c r="A624" s="27"/>
      <c r="B624" s="20"/>
      <c r="C624" s="27"/>
      <c r="D624" s="20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</row>
    <row r="625">
      <c r="A625" s="27"/>
      <c r="B625" s="20"/>
      <c r="C625" s="27"/>
      <c r="D625" s="20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</row>
    <row r="626">
      <c r="A626" s="27"/>
      <c r="B626" s="20"/>
      <c r="C626" s="27"/>
      <c r="D626" s="20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</row>
    <row r="627">
      <c r="A627" s="27"/>
      <c r="B627" s="20"/>
      <c r="C627" s="27"/>
      <c r="D627" s="20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</row>
    <row r="628">
      <c r="A628" s="27"/>
      <c r="B628" s="20"/>
      <c r="C628" s="27"/>
      <c r="D628" s="20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</row>
    <row r="629">
      <c r="A629" s="27"/>
      <c r="B629" s="20"/>
      <c r="C629" s="27"/>
      <c r="D629" s="20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</row>
    <row r="630">
      <c r="A630" s="27"/>
      <c r="B630" s="20"/>
      <c r="C630" s="27"/>
      <c r="D630" s="20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</row>
    <row r="631">
      <c r="A631" s="27"/>
      <c r="B631" s="20"/>
      <c r="C631" s="27"/>
      <c r="D631" s="20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</row>
    <row r="632">
      <c r="A632" s="27"/>
      <c r="B632" s="20"/>
      <c r="C632" s="27"/>
      <c r="D632" s="20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</row>
    <row r="633">
      <c r="A633" s="27"/>
      <c r="B633" s="20"/>
      <c r="C633" s="27"/>
      <c r="D633" s="20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</row>
    <row r="634">
      <c r="A634" s="27"/>
      <c r="B634" s="20"/>
      <c r="C634" s="27"/>
      <c r="D634" s="20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</row>
    <row r="635">
      <c r="A635" s="27"/>
      <c r="B635" s="20"/>
      <c r="C635" s="27"/>
      <c r="D635" s="20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</row>
    <row r="636">
      <c r="A636" s="27"/>
      <c r="B636" s="20"/>
      <c r="C636" s="27"/>
      <c r="D636" s="20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</row>
    <row r="637">
      <c r="A637" s="27"/>
      <c r="B637" s="20"/>
      <c r="C637" s="27"/>
      <c r="D637" s="20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</row>
    <row r="638">
      <c r="A638" s="27"/>
      <c r="B638" s="20"/>
      <c r="C638" s="27"/>
      <c r="D638" s="20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</row>
    <row r="639">
      <c r="A639" s="27"/>
      <c r="B639" s="20"/>
      <c r="C639" s="27"/>
      <c r="D639" s="20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</row>
    <row r="640">
      <c r="A640" s="27"/>
      <c r="B640" s="20"/>
      <c r="C640" s="27"/>
      <c r="D640" s="20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</row>
    <row r="641">
      <c r="A641" s="27"/>
      <c r="B641" s="20"/>
      <c r="C641" s="27"/>
      <c r="D641" s="20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</row>
    <row r="642">
      <c r="A642" s="27"/>
      <c r="B642" s="20"/>
      <c r="C642" s="27"/>
      <c r="D642" s="20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</row>
    <row r="643">
      <c r="A643" s="27"/>
      <c r="B643" s="20"/>
      <c r="C643" s="27"/>
      <c r="D643" s="20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</row>
    <row r="644">
      <c r="A644" s="27"/>
      <c r="B644" s="20"/>
      <c r="C644" s="27"/>
      <c r="D644" s="20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</row>
    <row r="645">
      <c r="A645" s="27"/>
      <c r="B645" s="20"/>
      <c r="C645" s="27"/>
      <c r="D645" s="20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</row>
    <row r="646">
      <c r="A646" s="27"/>
      <c r="B646" s="20"/>
      <c r="C646" s="27"/>
      <c r="D646" s="20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</row>
    <row r="647">
      <c r="A647" s="27"/>
      <c r="B647" s="20"/>
      <c r="C647" s="27"/>
      <c r="D647" s="20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</row>
    <row r="648">
      <c r="A648" s="27"/>
      <c r="B648" s="20"/>
      <c r="C648" s="27"/>
      <c r="D648" s="20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</row>
    <row r="649">
      <c r="A649" s="27"/>
      <c r="B649" s="20"/>
      <c r="C649" s="27"/>
      <c r="D649" s="20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</row>
    <row r="650">
      <c r="A650" s="27"/>
      <c r="B650" s="20"/>
      <c r="C650" s="27"/>
      <c r="D650" s="20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</row>
    <row r="651">
      <c r="A651" s="27"/>
      <c r="B651" s="20"/>
      <c r="C651" s="27"/>
      <c r="D651" s="20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</row>
    <row r="652">
      <c r="A652" s="27"/>
      <c r="B652" s="20"/>
      <c r="C652" s="27"/>
      <c r="D652" s="20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</row>
    <row r="653">
      <c r="A653" s="27"/>
      <c r="B653" s="20"/>
      <c r="C653" s="27"/>
      <c r="D653" s="20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</row>
    <row r="654">
      <c r="A654" s="27"/>
      <c r="B654" s="20"/>
      <c r="C654" s="27"/>
      <c r="D654" s="20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</row>
    <row r="655">
      <c r="A655" s="27"/>
      <c r="B655" s="20"/>
      <c r="C655" s="27"/>
      <c r="D655" s="20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</row>
    <row r="656">
      <c r="A656" s="27"/>
      <c r="B656" s="20"/>
      <c r="C656" s="27"/>
      <c r="D656" s="20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</row>
    <row r="657">
      <c r="A657" s="27"/>
      <c r="B657" s="20"/>
      <c r="C657" s="27"/>
      <c r="D657" s="20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</row>
    <row r="658">
      <c r="A658" s="27"/>
      <c r="B658" s="20"/>
      <c r="C658" s="27"/>
      <c r="D658" s="20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</row>
    <row r="659">
      <c r="A659" s="27"/>
      <c r="B659" s="20"/>
      <c r="C659" s="27"/>
      <c r="D659" s="20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</row>
    <row r="660">
      <c r="A660" s="27"/>
      <c r="B660" s="20"/>
      <c r="C660" s="27"/>
      <c r="D660" s="20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</row>
    <row r="661">
      <c r="A661" s="27"/>
      <c r="B661" s="20"/>
      <c r="C661" s="27"/>
      <c r="D661" s="20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</row>
    <row r="662">
      <c r="A662" s="27"/>
      <c r="B662" s="20"/>
      <c r="C662" s="27"/>
      <c r="D662" s="20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</row>
    <row r="663">
      <c r="A663" s="27"/>
      <c r="B663" s="20"/>
      <c r="C663" s="27"/>
      <c r="D663" s="20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</row>
    <row r="664">
      <c r="A664" s="27"/>
      <c r="B664" s="20"/>
      <c r="C664" s="27"/>
      <c r="D664" s="20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</row>
    <row r="665">
      <c r="A665" s="27"/>
      <c r="B665" s="20"/>
      <c r="C665" s="27"/>
      <c r="D665" s="20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</row>
    <row r="666">
      <c r="A666" s="27"/>
      <c r="B666" s="20"/>
      <c r="C666" s="27"/>
      <c r="D666" s="20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</row>
    <row r="667">
      <c r="A667" s="27"/>
      <c r="B667" s="20"/>
      <c r="C667" s="27"/>
      <c r="D667" s="20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</row>
    <row r="668">
      <c r="A668" s="27"/>
      <c r="B668" s="20"/>
      <c r="C668" s="27"/>
      <c r="D668" s="20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</row>
    <row r="669">
      <c r="A669" s="27"/>
      <c r="B669" s="20"/>
      <c r="C669" s="27"/>
      <c r="D669" s="20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</row>
    <row r="670">
      <c r="A670" s="27"/>
      <c r="B670" s="20"/>
      <c r="C670" s="27"/>
      <c r="D670" s="20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</row>
    <row r="671">
      <c r="A671" s="27"/>
      <c r="B671" s="20"/>
      <c r="C671" s="27"/>
      <c r="D671" s="20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</row>
    <row r="672">
      <c r="A672" s="27"/>
      <c r="B672" s="20"/>
      <c r="C672" s="27"/>
      <c r="D672" s="20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</row>
    <row r="673">
      <c r="A673" s="27"/>
      <c r="B673" s="20"/>
      <c r="C673" s="27"/>
      <c r="D673" s="20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</row>
    <row r="674">
      <c r="A674" s="27"/>
      <c r="B674" s="20"/>
      <c r="C674" s="27"/>
      <c r="D674" s="20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</row>
    <row r="675">
      <c r="A675" s="27"/>
      <c r="B675" s="20"/>
      <c r="C675" s="27"/>
      <c r="D675" s="20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</row>
    <row r="676">
      <c r="A676" s="27"/>
      <c r="B676" s="20"/>
      <c r="C676" s="27"/>
      <c r="D676" s="20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</row>
    <row r="677">
      <c r="A677" s="27"/>
      <c r="B677" s="20"/>
      <c r="C677" s="27"/>
      <c r="D677" s="20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</row>
    <row r="678">
      <c r="A678" s="27"/>
      <c r="B678" s="20"/>
      <c r="C678" s="27"/>
      <c r="D678" s="20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</row>
    <row r="679">
      <c r="A679" s="27"/>
      <c r="B679" s="20"/>
      <c r="C679" s="27"/>
      <c r="D679" s="20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</row>
    <row r="680">
      <c r="A680" s="27"/>
      <c r="B680" s="20"/>
      <c r="C680" s="27"/>
      <c r="D680" s="20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</row>
    <row r="681">
      <c r="A681" s="27"/>
      <c r="B681" s="20"/>
      <c r="C681" s="27"/>
      <c r="D681" s="20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</row>
    <row r="682">
      <c r="A682" s="27"/>
      <c r="B682" s="20"/>
      <c r="C682" s="27"/>
      <c r="D682" s="20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</row>
    <row r="683">
      <c r="A683" s="27"/>
      <c r="B683" s="20"/>
      <c r="C683" s="27"/>
      <c r="D683" s="20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</row>
    <row r="684">
      <c r="A684" s="27"/>
      <c r="B684" s="20"/>
      <c r="C684" s="27"/>
      <c r="D684" s="20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</row>
    <row r="685">
      <c r="A685" s="27"/>
      <c r="B685" s="20"/>
      <c r="C685" s="27"/>
      <c r="D685" s="20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</row>
    <row r="686">
      <c r="A686" s="27"/>
      <c r="B686" s="20"/>
      <c r="C686" s="27"/>
      <c r="D686" s="20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</row>
    <row r="687">
      <c r="A687" s="27"/>
      <c r="B687" s="20"/>
      <c r="C687" s="27"/>
      <c r="D687" s="20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</row>
    <row r="688">
      <c r="A688" s="27"/>
      <c r="B688" s="20"/>
      <c r="C688" s="27"/>
      <c r="D688" s="20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</row>
    <row r="689">
      <c r="A689" s="27"/>
      <c r="B689" s="20"/>
      <c r="C689" s="27"/>
      <c r="D689" s="20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</row>
    <row r="690">
      <c r="A690" s="27"/>
      <c r="B690" s="20"/>
      <c r="C690" s="27"/>
      <c r="D690" s="20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</row>
    <row r="691">
      <c r="A691" s="27"/>
      <c r="B691" s="20"/>
      <c r="C691" s="27"/>
      <c r="D691" s="20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</row>
    <row r="692">
      <c r="A692" s="27"/>
      <c r="B692" s="20"/>
      <c r="C692" s="27"/>
      <c r="D692" s="20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</row>
    <row r="693">
      <c r="A693" s="27"/>
      <c r="B693" s="20"/>
      <c r="C693" s="27"/>
      <c r="D693" s="20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</row>
    <row r="694">
      <c r="A694" s="27"/>
      <c r="B694" s="20"/>
      <c r="C694" s="27"/>
      <c r="D694" s="20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</row>
    <row r="695">
      <c r="A695" s="27"/>
      <c r="B695" s="20"/>
      <c r="C695" s="27"/>
      <c r="D695" s="20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</row>
    <row r="696">
      <c r="A696" s="27"/>
      <c r="B696" s="20"/>
      <c r="C696" s="27"/>
      <c r="D696" s="20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</row>
    <row r="697">
      <c r="A697" s="27"/>
      <c r="B697" s="20"/>
      <c r="C697" s="27"/>
      <c r="D697" s="20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</row>
    <row r="698">
      <c r="A698" s="27"/>
      <c r="B698" s="20"/>
      <c r="C698" s="27"/>
      <c r="D698" s="20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</row>
    <row r="699">
      <c r="A699" s="27"/>
      <c r="B699" s="20"/>
      <c r="C699" s="27"/>
      <c r="D699" s="20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</row>
    <row r="700">
      <c r="A700" s="27"/>
      <c r="B700" s="20"/>
      <c r="C700" s="27"/>
      <c r="D700" s="20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</row>
    <row r="701">
      <c r="A701" s="27"/>
      <c r="B701" s="20"/>
      <c r="C701" s="27"/>
      <c r="D701" s="20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</row>
    <row r="702">
      <c r="A702" s="27"/>
      <c r="B702" s="20"/>
      <c r="C702" s="27"/>
      <c r="D702" s="20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</row>
    <row r="703">
      <c r="A703" s="27"/>
      <c r="B703" s="20"/>
      <c r="C703" s="27"/>
      <c r="D703" s="20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</row>
    <row r="704">
      <c r="A704" s="27"/>
      <c r="B704" s="20"/>
      <c r="C704" s="27"/>
      <c r="D704" s="20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</row>
    <row r="705">
      <c r="A705" s="27"/>
      <c r="B705" s="20"/>
      <c r="C705" s="27"/>
      <c r="D705" s="20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</row>
    <row r="706">
      <c r="A706" s="27"/>
      <c r="B706" s="20"/>
      <c r="C706" s="27"/>
      <c r="D706" s="20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</row>
    <row r="707">
      <c r="A707" s="27"/>
      <c r="B707" s="20"/>
      <c r="C707" s="27"/>
      <c r="D707" s="20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</row>
    <row r="708">
      <c r="A708" s="27"/>
      <c r="B708" s="20"/>
      <c r="C708" s="27"/>
      <c r="D708" s="20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</row>
    <row r="709">
      <c r="A709" s="27"/>
      <c r="B709" s="20"/>
      <c r="C709" s="27"/>
      <c r="D709" s="20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</row>
    <row r="710">
      <c r="A710" s="27"/>
      <c r="B710" s="20"/>
      <c r="C710" s="27"/>
      <c r="D710" s="20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</row>
    <row r="711">
      <c r="A711" s="27"/>
      <c r="B711" s="20"/>
      <c r="C711" s="27"/>
      <c r="D711" s="20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</row>
    <row r="712">
      <c r="A712" s="27"/>
      <c r="B712" s="20"/>
      <c r="C712" s="27"/>
      <c r="D712" s="20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</row>
    <row r="713">
      <c r="A713" s="27"/>
      <c r="B713" s="20"/>
      <c r="C713" s="27"/>
      <c r="D713" s="20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</row>
    <row r="714">
      <c r="A714" s="27"/>
      <c r="B714" s="20"/>
      <c r="C714" s="27"/>
      <c r="D714" s="20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</row>
    <row r="715">
      <c r="A715" s="27"/>
      <c r="B715" s="20"/>
      <c r="C715" s="27"/>
      <c r="D715" s="20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</row>
    <row r="716">
      <c r="A716" s="27"/>
      <c r="B716" s="20"/>
      <c r="C716" s="27"/>
      <c r="D716" s="20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</row>
    <row r="717">
      <c r="A717" s="27"/>
      <c r="B717" s="20"/>
      <c r="C717" s="27"/>
      <c r="D717" s="20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</row>
    <row r="718">
      <c r="A718" s="27"/>
      <c r="B718" s="20"/>
      <c r="C718" s="27"/>
      <c r="D718" s="20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</row>
    <row r="719">
      <c r="A719" s="27"/>
      <c r="B719" s="20"/>
      <c r="C719" s="27"/>
      <c r="D719" s="20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</row>
    <row r="720">
      <c r="A720" s="27"/>
      <c r="B720" s="20"/>
      <c r="C720" s="27"/>
      <c r="D720" s="20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</row>
    <row r="721">
      <c r="A721" s="27"/>
      <c r="B721" s="20"/>
      <c r="C721" s="27"/>
      <c r="D721" s="20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</row>
    <row r="722">
      <c r="A722" s="27"/>
      <c r="B722" s="20"/>
      <c r="C722" s="27"/>
      <c r="D722" s="20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</row>
    <row r="723">
      <c r="A723" s="27"/>
      <c r="B723" s="20"/>
      <c r="C723" s="27"/>
      <c r="D723" s="20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</row>
    <row r="724">
      <c r="A724" s="27"/>
      <c r="B724" s="20"/>
      <c r="C724" s="27"/>
      <c r="D724" s="20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</row>
    <row r="725">
      <c r="A725" s="27"/>
      <c r="B725" s="20"/>
      <c r="C725" s="27"/>
      <c r="D725" s="20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</row>
    <row r="726">
      <c r="A726" s="27"/>
      <c r="B726" s="20"/>
      <c r="C726" s="27"/>
      <c r="D726" s="20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</row>
    <row r="727">
      <c r="A727" s="27"/>
      <c r="B727" s="20"/>
      <c r="C727" s="27"/>
      <c r="D727" s="20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</row>
    <row r="728">
      <c r="A728" s="27"/>
      <c r="B728" s="20"/>
      <c r="C728" s="27"/>
      <c r="D728" s="20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</row>
    <row r="729">
      <c r="A729" s="27"/>
      <c r="B729" s="20"/>
      <c r="C729" s="27"/>
      <c r="D729" s="20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</row>
    <row r="730">
      <c r="A730" s="27"/>
      <c r="B730" s="20"/>
      <c r="C730" s="27"/>
      <c r="D730" s="20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</row>
    <row r="731">
      <c r="A731" s="27"/>
      <c r="B731" s="20"/>
      <c r="C731" s="27"/>
      <c r="D731" s="20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</row>
    <row r="732">
      <c r="A732" s="27"/>
      <c r="B732" s="20"/>
      <c r="C732" s="27"/>
      <c r="D732" s="20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</row>
    <row r="733">
      <c r="A733" s="27"/>
      <c r="B733" s="20"/>
      <c r="C733" s="27"/>
      <c r="D733" s="20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</row>
    <row r="734">
      <c r="A734" s="27"/>
      <c r="B734" s="20"/>
      <c r="C734" s="27"/>
      <c r="D734" s="20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</row>
    <row r="735">
      <c r="A735" s="27"/>
      <c r="B735" s="20"/>
      <c r="C735" s="27"/>
      <c r="D735" s="20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</row>
    <row r="736">
      <c r="A736" s="27"/>
      <c r="B736" s="20"/>
      <c r="C736" s="27"/>
      <c r="D736" s="20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</row>
    <row r="737">
      <c r="A737" s="27"/>
      <c r="B737" s="20"/>
      <c r="C737" s="27"/>
      <c r="D737" s="20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</row>
    <row r="738">
      <c r="A738" s="27"/>
      <c r="B738" s="20"/>
      <c r="C738" s="27"/>
      <c r="D738" s="20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</row>
    <row r="739">
      <c r="A739" s="27"/>
      <c r="B739" s="20"/>
      <c r="C739" s="27"/>
      <c r="D739" s="20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</row>
    <row r="740">
      <c r="A740" s="27"/>
      <c r="B740" s="20"/>
      <c r="C740" s="27"/>
      <c r="D740" s="20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</row>
    <row r="741">
      <c r="A741" s="27"/>
      <c r="B741" s="20"/>
      <c r="C741" s="27"/>
      <c r="D741" s="20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</row>
    <row r="742">
      <c r="A742" s="27"/>
      <c r="B742" s="20"/>
      <c r="C742" s="27"/>
      <c r="D742" s="20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</row>
    <row r="743">
      <c r="A743" s="27"/>
      <c r="B743" s="20"/>
      <c r="C743" s="27"/>
      <c r="D743" s="20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</row>
    <row r="744">
      <c r="A744" s="27"/>
      <c r="B744" s="20"/>
      <c r="C744" s="27"/>
      <c r="D744" s="20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</row>
    <row r="745">
      <c r="A745" s="27"/>
      <c r="B745" s="20"/>
      <c r="C745" s="27"/>
      <c r="D745" s="20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</row>
    <row r="746">
      <c r="A746" s="27"/>
      <c r="B746" s="20"/>
      <c r="C746" s="27"/>
      <c r="D746" s="20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</row>
    <row r="747">
      <c r="A747" s="27"/>
      <c r="B747" s="20"/>
      <c r="C747" s="27"/>
      <c r="D747" s="20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</row>
    <row r="748">
      <c r="A748" s="27"/>
      <c r="B748" s="20"/>
      <c r="C748" s="27"/>
      <c r="D748" s="20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</row>
    <row r="749">
      <c r="A749" s="27"/>
      <c r="B749" s="20"/>
      <c r="C749" s="27"/>
      <c r="D749" s="20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</row>
    <row r="750">
      <c r="A750" s="27"/>
      <c r="B750" s="20"/>
      <c r="C750" s="27"/>
      <c r="D750" s="20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</row>
    <row r="751">
      <c r="A751" s="27"/>
      <c r="B751" s="20"/>
      <c r="C751" s="27"/>
      <c r="D751" s="20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</row>
    <row r="752">
      <c r="A752" s="27"/>
      <c r="B752" s="20"/>
      <c r="C752" s="27"/>
      <c r="D752" s="20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</row>
    <row r="753">
      <c r="A753" s="27"/>
      <c r="B753" s="20"/>
      <c r="C753" s="27"/>
      <c r="D753" s="20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</row>
    <row r="754">
      <c r="A754" s="27"/>
      <c r="B754" s="20"/>
      <c r="C754" s="27"/>
      <c r="D754" s="20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</row>
    <row r="755">
      <c r="A755" s="27"/>
      <c r="B755" s="20"/>
      <c r="C755" s="27"/>
      <c r="D755" s="20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</row>
    <row r="756">
      <c r="A756" s="27"/>
      <c r="B756" s="20"/>
      <c r="C756" s="27"/>
      <c r="D756" s="20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</row>
    <row r="757">
      <c r="A757" s="27"/>
      <c r="B757" s="20"/>
      <c r="C757" s="27"/>
      <c r="D757" s="20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</row>
    <row r="758">
      <c r="A758" s="27"/>
      <c r="B758" s="20"/>
      <c r="C758" s="27"/>
      <c r="D758" s="20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</row>
    <row r="759">
      <c r="A759" s="27"/>
      <c r="B759" s="20"/>
      <c r="C759" s="27"/>
      <c r="D759" s="20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</row>
    <row r="760">
      <c r="A760" s="27"/>
      <c r="B760" s="20"/>
      <c r="C760" s="27"/>
      <c r="D760" s="20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</row>
    <row r="761">
      <c r="A761" s="27"/>
      <c r="B761" s="20"/>
      <c r="C761" s="27"/>
      <c r="D761" s="20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</row>
    <row r="762">
      <c r="A762" s="27"/>
      <c r="B762" s="20"/>
      <c r="C762" s="27"/>
      <c r="D762" s="20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</row>
    <row r="763">
      <c r="A763" s="27"/>
      <c r="B763" s="20"/>
      <c r="C763" s="27"/>
      <c r="D763" s="20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</row>
    <row r="764">
      <c r="A764" s="27"/>
      <c r="B764" s="20"/>
      <c r="C764" s="27"/>
      <c r="D764" s="20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</row>
    <row r="765">
      <c r="A765" s="27"/>
      <c r="B765" s="20"/>
      <c r="C765" s="27"/>
      <c r="D765" s="20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</row>
    <row r="766">
      <c r="A766" s="27"/>
      <c r="B766" s="20"/>
      <c r="C766" s="27"/>
      <c r="D766" s="20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</row>
    <row r="767">
      <c r="A767" s="27"/>
      <c r="B767" s="20"/>
      <c r="C767" s="27"/>
      <c r="D767" s="20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</row>
    <row r="768">
      <c r="A768" s="27"/>
      <c r="B768" s="20"/>
      <c r="C768" s="27"/>
      <c r="D768" s="20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</row>
    <row r="769">
      <c r="A769" s="27"/>
      <c r="B769" s="20"/>
      <c r="C769" s="27"/>
      <c r="D769" s="20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</row>
    <row r="770">
      <c r="A770" s="27"/>
      <c r="B770" s="20"/>
      <c r="C770" s="27"/>
      <c r="D770" s="20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</row>
    <row r="771">
      <c r="A771" s="27"/>
      <c r="B771" s="20"/>
      <c r="C771" s="27"/>
      <c r="D771" s="20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</row>
    <row r="772">
      <c r="A772" s="27"/>
      <c r="B772" s="20"/>
      <c r="C772" s="27"/>
      <c r="D772" s="20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</row>
    <row r="773">
      <c r="A773" s="27"/>
      <c r="B773" s="20"/>
      <c r="C773" s="27"/>
      <c r="D773" s="20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</row>
    <row r="774">
      <c r="A774" s="27"/>
      <c r="B774" s="20"/>
      <c r="C774" s="27"/>
      <c r="D774" s="20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</row>
    <row r="775">
      <c r="A775" s="27"/>
      <c r="B775" s="20"/>
      <c r="C775" s="27"/>
      <c r="D775" s="20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</row>
    <row r="776">
      <c r="A776" s="27"/>
      <c r="B776" s="20"/>
      <c r="C776" s="27"/>
      <c r="D776" s="20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</row>
    <row r="777">
      <c r="A777" s="27"/>
      <c r="B777" s="20"/>
      <c r="C777" s="27"/>
      <c r="D777" s="20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</row>
    <row r="778">
      <c r="A778" s="27"/>
      <c r="B778" s="20"/>
      <c r="C778" s="27"/>
      <c r="D778" s="20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</row>
    <row r="779">
      <c r="A779" s="27"/>
      <c r="B779" s="20"/>
      <c r="C779" s="27"/>
      <c r="D779" s="20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</row>
    <row r="780">
      <c r="A780" s="27"/>
      <c r="B780" s="20"/>
      <c r="C780" s="27"/>
      <c r="D780" s="20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</row>
    <row r="781">
      <c r="A781" s="27"/>
      <c r="B781" s="20"/>
      <c r="C781" s="27"/>
      <c r="D781" s="20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</row>
    <row r="782">
      <c r="A782" s="27"/>
      <c r="B782" s="20"/>
      <c r="C782" s="27"/>
      <c r="D782" s="20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</row>
    <row r="783">
      <c r="A783" s="27"/>
      <c r="B783" s="20"/>
      <c r="C783" s="27"/>
      <c r="D783" s="20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</row>
    <row r="784">
      <c r="A784" s="27"/>
      <c r="B784" s="20"/>
      <c r="C784" s="27"/>
      <c r="D784" s="20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</row>
    <row r="785">
      <c r="A785" s="27"/>
      <c r="B785" s="20"/>
      <c r="C785" s="27"/>
      <c r="D785" s="20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</row>
    <row r="786">
      <c r="A786" s="27"/>
      <c r="B786" s="20"/>
      <c r="C786" s="27"/>
      <c r="D786" s="20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</row>
    <row r="787">
      <c r="A787" s="27"/>
      <c r="B787" s="20"/>
      <c r="C787" s="27"/>
      <c r="D787" s="20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</row>
    <row r="788">
      <c r="A788" s="27"/>
      <c r="B788" s="20"/>
      <c r="C788" s="27"/>
      <c r="D788" s="20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</row>
    <row r="789">
      <c r="A789" s="27"/>
      <c r="B789" s="20"/>
      <c r="C789" s="27"/>
      <c r="D789" s="20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</row>
    <row r="790">
      <c r="A790" s="27"/>
      <c r="B790" s="20"/>
      <c r="C790" s="27"/>
      <c r="D790" s="20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</row>
    <row r="791">
      <c r="A791" s="27"/>
      <c r="B791" s="20"/>
      <c r="C791" s="27"/>
      <c r="D791" s="20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</row>
    <row r="792">
      <c r="A792" s="27"/>
      <c r="B792" s="20"/>
      <c r="C792" s="27"/>
      <c r="D792" s="20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</row>
    <row r="793">
      <c r="A793" s="27"/>
      <c r="B793" s="20"/>
      <c r="C793" s="27"/>
      <c r="D793" s="20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</row>
    <row r="794">
      <c r="A794" s="27"/>
      <c r="B794" s="20"/>
      <c r="C794" s="27"/>
      <c r="D794" s="20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</row>
    <row r="795">
      <c r="A795" s="27"/>
      <c r="B795" s="20"/>
      <c r="C795" s="27"/>
      <c r="D795" s="20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</row>
    <row r="796">
      <c r="A796" s="27"/>
      <c r="B796" s="20"/>
      <c r="C796" s="27"/>
      <c r="D796" s="20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</row>
    <row r="797">
      <c r="A797" s="27"/>
      <c r="B797" s="20"/>
      <c r="C797" s="27"/>
      <c r="D797" s="20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</row>
    <row r="798">
      <c r="A798" s="27"/>
      <c r="B798" s="20"/>
      <c r="C798" s="27"/>
      <c r="D798" s="20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</row>
    <row r="799">
      <c r="A799" s="27"/>
      <c r="B799" s="20"/>
      <c r="C799" s="27"/>
      <c r="D799" s="20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</row>
    <row r="800">
      <c r="A800" s="27"/>
      <c r="B800" s="20"/>
      <c r="C800" s="27"/>
      <c r="D800" s="20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</row>
    <row r="801">
      <c r="A801" s="27"/>
      <c r="B801" s="20"/>
      <c r="C801" s="27"/>
      <c r="D801" s="20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</row>
    <row r="802">
      <c r="A802" s="27"/>
      <c r="B802" s="20"/>
      <c r="C802" s="27"/>
      <c r="D802" s="20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</row>
    <row r="803">
      <c r="A803" s="27"/>
      <c r="B803" s="20"/>
      <c r="C803" s="27"/>
      <c r="D803" s="20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</row>
    <row r="804">
      <c r="A804" s="27"/>
      <c r="B804" s="20"/>
      <c r="C804" s="27"/>
      <c r="D804" s="20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</row>
    <row r="805">
      <c r="A805" s="27"/>
      <c r="B805" s="20"/>
      <c r="C805" s="27"/>
      <c r="D805" s="20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</row>
    <row r="806">
      <c r="A806" s="27"/>
      <c r="B806" s="20"/>
      <c r="C806" s="27"/>
      <c r="D806" s="20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</row>
    <row r="807">
      <c r="A807" s="27"/>
      <c r="B807" s="20"/>
      <c r="C807" s="27"/>
      <c r="D807" s="20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</row>
    <row r="808">
      <c r="A808" s="27"/>
      <c r="B808" s="20"/>
      <c r="C808" s="27"/>
      <c r="D808" s="20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</row>
    <row r="809">
      <c r="A809" s="27"/>
      <c r="B809" s="20"/>
      <c r="C809" s="27"/>
      <c r="D809" s="20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</row>
    <row r="810">
      <c r="A810" s="27"/>
      <c r="B810" s="20"/>
      <c r="C810" s="27"/>
      <c r="D810" s="20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</row>
    <row r="811">
      <c r="A811" s="27"/>
      <c r="B811" s="20"/>
      <c r="C811" s="27"/>
      <c r="D811" s="20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</row>
    <row r="812">
      <c r="A812" s="27"/>
      <c r="B812" s="20"/>
      <c r="C812" s="27"/>
      <c r="D812" s="20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</row>
    <row r="813">
      <c r="A813" s="27"/>
      <c r="B813" s="20"/>
      <c r="C813" s="27"/>
      <c r="D813" s="20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</row>
    <row r="814">
      <c r="A814" s="27"/>
      <c r="B814" s="20"/>
      <c r="C814" s="27"/>
      <c r="D814" s="20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</row>
    <row r="815">
      <c r="A815" s="27"/>
      <c r="B815" s="20"/>
      <c r="C815" s="27"/>
      <c r="D815" s="20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</row>
    <row r="816">
      <c r="A816" s="27"/>
      <c r="B816" s="20"/>
      <c r="C816" s="27"/>
      <c r="D816" s="20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</row>
    <row r="817">
      <c r="A817" s="27"/>
      <c r="B817" s="20"/>
      <c r="C817" s="27"/>
      <c r="D817" s="20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</row>
    <row r="818">
      <c r="A818" s="27"/>
      <c r="B818" s="20"/>
      <c r="C818" s="27"/>
      <c r="D818" s="20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</row>
    <row r="819">
      <c r="A819" s="27"/>
      <c r="B819" s="20"/>
      <c r="C819" s="27"/>
      <c r="D819" s="20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</row>
    <row r="820">
      <c r="A820" s="27"/>
      <c r="B820" s="20"/>
      <c r="C820" s="27"/>
      <c r="D820" s="20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</row>
    <row r="821">
      <c r="A821" s="27"/>
      <c r="B821" s="20"/>
      <c r="C821" s="27"/>
      <c r="D821" s="20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</row>
    <row r="822">
      <c r="A822" s="27"/>
      <c r="B822" s="20"/>
      <c r="C822" s="27"/>
      <c r="D822" s="20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</row>
    <row r="823">
      <c r="A823" s="27"/>
      <c r="B823" s="20"/>
      <c r="C823" s="27"/>
      <c r="D823" s="20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</row>
    <row r="824">
      <c r="A824" s="27"/>
      <c r="B824" s="20"/>
      <c r="C824" s="27"/>
      <c r="D824" s="20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</row>
    <row r="825">
      <c r="A825" s="27"/>
      <c r="B825" s="20"/>
      <c r="C825" s="27"/>
      <c r="D825" s="20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</row>
    <row r="826">
      <c r="A826" s="27"/>
      <c r="B826" s="20"/>
      <c r="C826" s="27"/>
      <c r="D826" s="20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</row>
    <row r="827">
      <c r="A827" s="27"/>
      <c r="B827" s="20"/>
      <c r="C827" s="27"/>
      <c r="D827" s="20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</row>
    <row r="828">
      <c r="A828" s="27"/>
      <c r="B828" s="20"/>
      <c r="C828" s="27"/>
      <c r="D828" s="20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</row>
    <row r="829">
      <c r="A829" s="27"/>
      <c r="B829" s="20"/>
      <c r="C829" s="27"/>
      <c r="D829" s="20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</row>
    <row r="830">
      <c r="A830" s="27"/>
      <c r="B830" s="20"/>
      <c r="C830" s="27"/>
      <c r="D830" s="20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</row>
    <row r="831">
      <c r="A831" s="27"/>
      <c r="B831" s="20"/>
      <c r="C831" s="27"/>
      <c r="D831" s="20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</row>
    <row r="832">
      <c r="A832" s="27"/>
      <c r="B832" s="20"/>
      <c r="C832" s="27"/>
      <c r="D832" s="20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</row>
    <row r="833">
      <c r="A833" s="27"/>
      <c r="B833" s="20"/>
      <c r="C833" s="27"/>
      <c r="D833" s="20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</row>
    <row r="834">
      <c r="A834" s="27"/>
      <c r="B834" s="20"/>
      <c r="C834" s="27"/>
      <c r="D834" s="20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</row>
    <row r="835">
      <c r="A835" s="27"/>
      <c r="B835" s="20"/>
      <c r="C835" s="27"/>
      <c r="D835" s="20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</row>
    <row r="836">
      <c r="A836" s="27"/>
      <c r="B836" s="20"/>
      <c r="C836" s="27"/>
      <c r="D836" s="20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</row>
    <row r="837">
      <c r="A837" s="27"/>
      <c r="B837" s="20"/>
      <c r="C837" s="27"/>
      <c r="D837" s="20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</row>
    <row r="838">
      <c r="A838" s="27"/>
      <c r="B838" s="20"/>
      <c r="C838" s="27"/>
      <c r="D838" s="20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</row>
    <row r="839">
      <c r="A839" s="27"/>
      <c r="B839" s="20"/>
      <c r="C839" s="27"/>
      <c r="D839" s="20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</row>
    <row r="840">
      <c r="A840" s="27"/>
      <c r="B840" s="20"/>
      <c r="C840" s="27"/>
      <c r="D840" s="20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</row>
    <row r="841">
      <c r="A841" s="27"/>
      <c r="B841" s="20"/>
      <c r="C841" s="27"/>
      <c r="D841" s="20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</row>
    <row r="842">
      <c r="A842" s="27"/>
      <c r="B842" s="20"/>
      <c r="C842" s="27"/>
      <c r="D842" s="20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</row>
    <row r="843">
      <c r="A843" s="27"/>
      <c r="B843" s="20"/>
      <c r="C843" s="27"/>
      <c r="D843" s="20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</row>
    <row r="844">
      <c r="A844" s="27"/>
      <c r="B844" s="20"/>
      <c r="C844" s="27"/>
      <c r="D844" s="20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</row>
    <row r="845">
      <c r="A845" s="27"/>
      <c r="B845" s="20"/>
      <c r="C845" s="27"/>
      <c r="D845" s="20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</row>
    <row r="846">
      <c r="A846" s="27"/>
      <c r="B846" s="20"/>
      <c r="C846" s="27"/>
      <c r="D846" s="20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</row>
    <row r="847">
      <c r="A847" s="27"/>
      <c r="B847" s="20"/>
      <c r="C847" s="27"/>
      <c r="D847" s="20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</row>
    <row r="848">
      <c r="A848" s="27"/>
      <c r="B848" s="20"/>
      <c r="C848" s="27"/>
      <c r="D848" s="20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</row>
    <row r="849">
      <c r="A849" s="27"/>
      <c r="B849" s="20"/>
      <c r="C849" s="27"/>
      <c r="D849" s="20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</row>
    <row r="850">
      <c r="A850" s="27"/>
      <c r="B850" s="20"/>
      <c r="C850" s="27"/>
      <c r="D850" s="20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</row>
    <row r="851">
      <c r="A851" s="27"/>
      <c r="B851" s="20"/>
      <c r="C851" s="27"/>
      <c r="D851" s="20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</row>
    <row r="852">
      <c r="A852" s="27"/>
      <c r="B852" s="20"/>
      <c r="C852" s="27"/>
      <c r="D852" s="20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</row>
    <row r="853">
      <c r="A853" s="27"/>
      <c r="B853" s="20"/>
      <c r="C853" s="27"/>
      <c r="D853" s="20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</row>
    <row r="854">
      <c r="A854" s="27"/>
      <c r="B854" s="20"/>
      <c r="C854" s="27"/>
      <c r="D854" s="20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</row>
    <row r="855">
      <c r="A855" s="27"/>
      <c r="B855" s="20"/>
      <c r="C855" s="27"/>
      <c r="D855" s="20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</row>
    <row r="856">
      <c r="A856" s="27"/>
      <c r="B856" s="20"/>
      <c r="C856" s="27"/>
      <c r="D856" s="20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</row>
    <row r="857">
      <c r="A857" s="27"/>
      <c r="B857" s="20"/>
      <c r="C857" s="27"/>
      <c r="D857" s="20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</row>
    <row r="858">
      <c r="A858" s="27"/>
      <c r="B858" s="20"/>
      <c r="C858" s="27"/>
      <c r="D858" s="20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</row>
    <row r="859">
      <c r="A859" s="27"/>
      <c r="B859" s="20"/>
      <c r="C859" s="27"/>
      <c r="D859" s="20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</row>
    <row r="860">
      <c r="A860" s="27"/>
      <c r="B860" s="20"/>
      <c r="C860" s="27"/>
      <c r="D860" s="20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</row>
    <row r="861">
      <c r="A861" s="27"/>
      <c r="B861" s="20"/>
      <c r="C861" s="27"/>
      <c r="D861" s="20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</row>
    <row r="862">
      <c r="A862" s="27"/>
      <c r="B862" s="20"/>
      <c r="C862" s="27"/>
      <c r="D862" s="20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</row>
    <row r="863">
      <c r="A863" s="27"/>
      <c r="B863" s="20"/>
      <c r="C863" s="27"/>
      <c r="D863" s="20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</row>
    <row r="864">
      <c r="A864" s="27"/>
      <c r="B864" s="20"/>
      <c r="C864" s="27"/>
      <c r="D864" s="20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</row>
    <row r="865">
      <c r="A865" s="27"/>
      <c r="B865" s="20"/>
      <c r="C865" s="27"/>
      <c r="D865" s="20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</row>
    <row r="866">
      <c r="A866" s="27"/>
      <c r="B866" s="20"/>
      <c r="C866" s="27"/>
      <c r="D866" s="20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</row>
    <row r="867">
      <c r="A867" s="27"/>
      <c r="B867" s="20"/>
      <c r="C867" s="27"/>
      <c r="D867" s="20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</row>
    <row r="868">
      <c r="A868" s="27"/>
      <c r="B868" s="20"/>
      <c r="C868" s="27"/>
      <c r="D868" s="20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</row>
    <row r="869">
      <c r="A869" s="27"/>
      <c r="B869" s="20"/>
      <c r="C869" s="27"/>
      <c r="D869" s="20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</row>
    <row r="870">
      <c r="A870" s="27"/>
      <c r="B870" s="20"/>
      <c r="C870" s="27"/>
      <c r="D870" s="20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</row>
    <row r="871">
      <c r="A871" s="27"/>
      <c r="B871" s="20"/>
      <c r="C871" s="27"/>
      <c r="D871" s="20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</row>
    <row r="872">
      <c r="A872" s="27"/>
      <c r="B872" s="20"/>
      <c r="C872" s="27"/>
      <c r="D872" s="20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</row>
    <row r="873">
      <c r="A873" s="27"/>
      <c r="B873" s="20"/>
      <c r="C873" s="27"/>
      <c r="D873" s="20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</row>
    <row r="874">
      <c r="A874" s="27"/>
      <c r="B874" s="20"/>
      <c r="C874" s="27"/>
      <c r="D874" s="20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</row>
    <row r="875">
      <c r="A875" s="27"/>
      <c r="B875" s="20"/>
      <c r="C875" s="27"/>
      <c r="D875" s="20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</row>
    <row r="876">
      <c r="A876" s="27"/>
      <c r="B876" s="20"/>
      <c r="C876" s="27"/>
      <c r="D876" s="20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</row>
    <row r="877">
      <c r="A877" s="27"/>
      <c r="B877" s="20"/>
      <c r="C877" s="27"/>
      <c r="D877" s="20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</row>
    <row r="878">
      <c r="A878" s="27"/>
      <c r="B878" s="20"/>
      <c r="C878" s="27"/>
      <c r="D878" s="20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</row>
    <row r="879">
      <c r="A879" s="27"/>
      <c r="B879" s="20"/>
      <c r="C879" s="27"/>
      <c r="D879" s="20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</row>
    <row r="880">
      <c r="A880" s="27"/>
      <c r="B880" s="20"/>
      <c r="C880" s="27"/>
      <c r="D880" s="20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</row>
    <row r="881">
      <c r="A881" s="27"/>
      <c r="B881" s="20"/>
      <c r="C881" s="27"/>
      <c r="D881" s="20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</row>
    <row r="882">
      <c r="A882" s="27"/>
      <c r="B882" s="20"/>
      <c r="C882" s="27"/>
      <c r="D882" s="20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</row>
    <row r="883">
      <c r="A883" s="27"/>
      <c r="B883" s="20"/>
      <c r="C883" s="27"/>
      <c r="D883" s="20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</row>
    <row r="884">
      <c r="A884" s="27"/>
      <c r="B884" s="20"/>
      <c r="C884" s="27"/>
      <c r="D884" s="20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</row>
    <row r="885">
      <c r="A885" s="27"/>
      <c r="B885" s="20"/>
      <c r="C885" s="27"/>
      <c r="D885" s="20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</row>
    <row r="886">
      <c r="A886" s="27"/>
      <c r="B886" s="20"/>
      <c r="C886" s="27"/>
      <c r="D886" s="20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</row>
    <row r="887">
      <c r="A887" s="27"/>
      <c r="B887" s="20"/>
      <c r="C887" s="27"/>
      <c r="D887" s="20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</row>
    <row r="888">
      <c r="A888" s="27"/>
      <c r="B888" s="20"/>
      <c r="C888" s="27"/>
      <c r="D888" s="20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</row>
    <row r="889">
      <c r="A889" s="27"/>
      <c r="B889" s="20"/>
      <c r="C889" s="27"/>
      <c r="D889" s="20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</row>
    <row r="890">
      <c r="A890" s="27"/>
      <c r="B890" s="20"/>
      <c r="C890" s="27"/>
      <c r="D890" s="20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</row>
    <row r="891">
      <c r="A891" s="27"/>
      <c r="B891" s="20"/>
      <c r="C891" s="27"/>
      <c r="D891" s="20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</row>
    <row r="892">
      <c r="A892" s="27"/>
      <c r="B892" s="20"/>
      <c r="C892" s="27"/>
      <c r="D892" s="20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</row>
    <row r="893">
      <c r="A893" s="27"/>
      <c r="B893" s="20"/>
      <c r="C893" s="27"/>
      <c r="D893" s="20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</row>
    <row r="894">
      <c r="A894" s="27"/>
      <c r="B894" s="20"/>
      <c r="C894" s="27"/>
      <c r="D894" s="20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</row>
    <row r="895">
      <c r="A895" s="27"/>
      <c r="B895" s="20"/>
      <c r="C895" s="27"/>
      <c r="D895" s="20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</row>
    <row r="896">
      <c r="A896" s="27"/>
      <c r="B896" s="20"/>
      <c r="C896" s="27"/>
      <c r="D896" s="20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</row>
    <row r="897">
      <c r="A897" s="27"/>
      <c r="B897" s="20"/>
      <c r="C897" s="27"/>
      <c r="D897" s="20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</row>
    <row r="898">
      <c r="A898" s="27"/>
      <c r="B898" s="20"/>
      <c r="C898" s="27"/>
      <c r="D898" s="20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</row>
    <row r="899">
      <c r="A899" s="27"/>
      <c r="B899" s="20"/>
      <c r="C899" s="27"/>
      <c r="D899" s="20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</row>
    <row r="900">
      <c r="A900" s="27"/>
      <c r="B900" s="20"/>
      <c r="C900" s="27"/>
      <c r="D900" s="20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</row>
    <row r="901">
      <c r="A901" s="27"/>
      <c r="B901" s="20"/>
      <c r="C901" s="27"/>
      <c r="D901" s="20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</row>
    <row r="902">
      <c r="A902" s="27"/>
      <c r="B902" s="20"/>
      <c r="C902" s="27"/>
      <c r="D902" s="20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</row>
    <row r="903">
      <c r="A903" s="27"/>
      <c r="B903" s="20"/>
      <c r="C903" s="27"/>
      <c r="D903" s="20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</row>
    <row r="904">
      <c r="A904" s="27"/>
      <c r="B904" s="20"/>
      <c r="C904" s="27"/>
      <c r="D904" s="20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</row>
    <row r="905">
      <c r="A905" s="27"/>
      <c r="B905" s="20"/>
      <c r="C905" s="27"/>
      <c r="D905" s="20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</row>
    <row r="906">
      <c r="A906" s="27"/>
      <c r="B906" s="20"/>
      <c r="C906" s="27"/>
      <c r="D906" s="20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</row>
    <row r="907">
      <c r="A907" s="27"/>
      <c r="B907" s="20"/>
      <c r="C907" s="27"/>
      <c r="D907" s="20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</row>
    <row r="908">
      <c r="A908" s="27"/>
      <c r="B908" s="20"/>
      <c r="C908" s="27"/>
      <c r="D908" s="20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</row>
    <row r="909">
      <c r="A909" s="27"/>
      <c r="B909" s="20"/>
      <c r="C909" s="27"/>
      <c r="D909" s="20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</row>
    <row r="910">
      <c r="A910" s="27"/>
      <c r="B910" s="20"/>
      <c r="C910" s="27"/>
      <c r="D910" s="20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</row>
    <row r="911">
      <c r="A911" s="27"/>
      <c r="B911" s="20"/>
      <c r="C911" s="27"/>
      <c r="D911" s="20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</row>
    <row r="912">
      <c r="A912" s="27"/>
      <c r="B912" s="20"/>
      <c r="C912" s="27"/>
      <c r="D912" s="20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</row>
    <row r="913">
      <c r="A913" s="27"/>
      <c r="B913" s="20"/>
      <c r="C913" s="27"/>
      <c r="D913" s="20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</row>
    <row r="914">
      <c r="A914" s="27"/>
      <c r="B914" s="20"/>
      <c r="C914" s="27"/>
      <c r="D914" s="20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</row>
    <row r="915">
      <c r="A915" s="27"/>
      <c r="B915" s="20"/>
      <c r="C915" s="27"/>
      <c r="D915" s="20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</row>
    <row r="916">
      <c r="A916" s="27"/>
      <c r="B916" s="20"/>
      <c r="C916" s="27"/>
      <c r="D916" s="20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</row>
    <row r="917">
      <c r="A917" s="27"/>
      <c r="B917" s="20"/>
      <c r="C917" s="27"/>
      <c r="D917" s="20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</row>
    <row r="918">
      <c r="A918" s="27"/>
      <c r="B918" s="20"/>
      <c r="C918" s="27"/>
      <c r="D918" s="20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</row>
    <row r="919">
      <c r="A919" s="27"/>
      <c r="B919" s="20"/>
      <c r="C919" s="27"/>
      <c r="D919" s="20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</row>
    <row r="920">
      <c r="A920" s="27"/>
      <c r="B920" s="20"/>
      <c r="C920" s="27"/>
      <c r="D920" s="20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</row>
    <row r="921">
      <c r="A921" s="27"/>
      <c r="B921" s="20"/>
      <c r="C921" s="27"/>
      <c r="D921" s="20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</row>
    <row r="922">
      <c r="A922" s="27"/>
      <c r="B922" s="20"/>
      <c r="C922" s="27"/>
      <c r="D922" s="20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</row>
    <row r="923">
      <c r="A923" s="27"/>
      <c r="B923" s="20"/>
      <c r="C923" s="27"/>
      <c r="D923" s="20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</row>
    <row r="924">
      <c r="A924" s="27"/>
      <c r="B924" s="20"/>
      <c r="C924" s="27"/>
      <c r="D924" s="20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</row>
    <row r="925">
      <c r="A925" s="27"/>
      <c r="B925" s="20"/>
      <c r="C925" s="27"/>
      <c r="D925" s="20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</row>
    <row r="926">
      <c r="A926" s="27"/>
      <c r="B926" s="20"/>
      <c r="C926" s="27"/>
      <c r="D926" s="20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</row>
    <row r="927">
      <c r="A927" s="27"/>
      <c r="B927" s="20"/>
      <c r="C927" s="27"/>
      <c r="D927" s="20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</row>
    <row r="928">
      <c r="A928" s="27"/>
      <c r="B928" s="20"/>
      <c r="C928" s="27"/>
      <c r="D928" s="20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</row>
    <row r="929">
      <c r="A929" s="27"/>
      <c r="B929" s="20"/>
      <c r="C929" s="27"/>
      <c r="D929" s="20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</row>
    <row r="930">
      <c r="A930" s="27"/>
      <c r="B930" s="20"/>
      <c r="C930" s="27"/>
      <c r="D930" s="20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</row>
    <row r="931">
      <c r="A931" s="27"/>
      <c r="B931" s="20"/>
      <c r="C931" s="27"/>
      <c r="D931" s="20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</row>
    <row r="932">
      <c r="A932" s="27"/>
      <c r="B932" s="20"/>
      <c r="C932" s="27"/>
      <c r="D932" s="20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</row>
    <row r="933">
      <c r="A933" s="27"/>
      <c r="B933" s="20"/>
      <c r="C933" s="27"/>
      <c r="D933" s="20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</row>
    <row r="934">
      <c r="A934" s="27"/>
      <c r="B934" s="20"/>
      <c r="C934" s="27"/>
      <c r="D934" s="20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</row>
    <row r="935">
      <c r="A935" s="27"/>
      <c r="B935" s="20"/>
      <c r="C935" s="27"/>
      <c r="D935" s="20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</row>
    <row r="936">
      <c r="A936" s="27"/>
      <c r="B936" s="20"/>
      <c r="C936" s="27"/>
      <c r="D936" s="20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</row>
    <row r="937">
      <c r="A937" s="27"/>
      <c r="B937" s="20"/>
      <c r="C937" s="27"/>
      <c r="D937" s="20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</row>
    <row r="938">
      <c r="A938" s="27"/>
      <c r="B938" s="20"/>
      <c r="C938" s="27"/>
      <c r="D938" s="20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</row>
    <row r="939">
      <c r="A939" s="27"/>
      <c r="B939" s="20"/>
      <c r="C939" s="27"/>
      <c r="D939" s="20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</row>
    <row r="940">
      <c r="A940" s="27"/>
      <c r="B940" s="20"/>
      <c r="C940" s="27"/>
      <c r="D940" s="20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</row>
    <row r="941">
      <c r="A941" s="27"/>
      <c r="B941" s="20"/>
      <c r="C941" s="27"/>
      <c r="D941" s="20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</row>
    <row r="942">
      <c r="A942" s="27"/>
      <c r="B942" s="20"/>
      <c r="C942" s="27"/>
      <c r="D942" s="20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</row>
    <row r="943">
      <c r="A943" s="27"/>
      <c r="B943" s="20"/>
      <c r="C943" s="27"/>
      <c r="D943" s="20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</row>
    <row r="944">
      <c r="A944" s="27"/>
      <c r="B944" s="20"/>
      <c r="C944" s="27"/>
      <c r="D944" s="20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</row>
    <row r="945">
      <c r="A945" s="27"/>
      <c r="B945" s="20"/>
      <c r="C945" s="27"/>
      <c r="D945" s="20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</row>
    <row r="946">
      <c r="A946" s="27"/>
      <c r="B946" s="20"/>
      <c r="C946" s="27"/>
      <c r="D946" s="20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</row>
    <row r="947">
      <c r="A947" s="27"/>
      <c r="B947" s="20"/>
      <c r="C947" s="27"/>
      <c r="D947" s="20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</row>
    <row r="948">
      <c r="A948" s="27"/>
      <c r="B948" s="20"/>
      <c r="C948" s="27"/>
      <c r="D948" s="20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</row>
    <row r="949">
      <c r="A949" s="27"/>
      <c r="B949" s="20"/>
      <c r="C949" s="27"/>
      <c r="D949" s="20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</row>
    <row r="950">
      <c r="A950" s="27"/>
      <c r="B950" s="20"/>
      <c r="C950" s="27"/>
      <c r="D950" s="20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</row>
    <row r="951">
      <c r="A951" s="27"/>
      <c r="B951" s="20"/>
      <c r="C951" s="27"/>
      <c r="D951" s="20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</row>
    <row r="952">
      <c r="A952" s="27"/>
      <c r="B952" s="20"/>
      <c r="C952" s="27"/>
      <c r="D952" s="20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</row>
    <row r="953">
      <c r="A953" s="27"/>
      <c r="B953" s="20"/>
      <c r="C953" s="27"/>
      <c r="D953" s="20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</row>
    <row r="954">
      <c r="A954" s="27"/>
      <c r="B954" s="20"/>
      <c r="C954" s="27"/>
      <c r="D954" s="20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</row>
    <row r="955">
      <c r="A955" s="27"/>
      <c r="B955" s="20"/>
      <c r="C955" s="27"/>
      <c r="D955" s="20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</row>
    <row r="956">
      <c r="A956" s="27"/>
      <c r="B956" s="20"/>
      <c r="C956" s="27"/>
      <c r="D956" s="20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</row>
    <row r="957">
      <c r="A957" s="27"/>
      <c r="B957" s="20"/>
      <c r="C957" s="27"/>
      <c r="D957" s="20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</row>
    <row r="958">
      <c r="A958" s="27"/>
      <c r="B958" s="20"/>
      <c r="C958" s="27"/>
      <c r="D958" s="20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</row>
    <row r="959">
      <c r="A959" s="27"/>
      <c r="B959" s="20"/>
      <c r="C959" s="27"/>
      <c r="D959" s="20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</row>
    <row r="960">
      <c r="A960" s="27"/>
      <c r="B960" s="20"/>
      <c r="C960" s="27"/>
      <c r="D960" s="20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</row>
    <row r="961">
      <c r="A961" s="27"/>
      <c r="B961" s="20"/>
      <c r="C961" s="27"/>
      <c r="D961" s="20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</row>
    <row r="962">
      <c r="A962" s="27"/>
      <c r="B962" s="20"/>
      <c r="C962" s="27"/>
      <c r="D962" s="20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</row>
    <row r="963">
      <c r="A963" s="27"/>
      <c r="B963" s="20"/>
      <c r="C963" s="27"/>
      <c r="D963" s="20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</row>
    <row r="964">
      <c r="A964" s="27"/>
      <c r="B964" s="20"/>
      <c r="C964" s="27"/>
      <c r="D964" s="20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</row>
    <row r="965">
      <c r="A965" s="27"/>
      <c r="B965" s="20"/>
      <c r="C965" s="27"/>
      <c r="D965" s="20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</row>
    <row r="966">
      <c r="A966" s="27"/>
      <c r="B966" s="20"/>
      <c r="C966" s="27"/>
      <c r="D966" s="20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</row>
    <row r="967">
      <c r="A967" s="27"/>
      <c r="B967" s="20"/>
      <c r="C967" s="27"/>
      <c r="D967" s="20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</row>
    <row r="968">
      <c r="A968" s="27"/>
      <c r="B968" s="20"/>
      <c r="C968" s="27"/>
      <c r="D968" s="20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</row>
    <row r="969">
      <c r="A969" s="27"/>
      <c r="B969" s="20"/>
      <c r="C969" s="27"/>
      <c r="D969" s="20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</row>
    <row r="970">
      <c r="A970" s="27"/>
      <c r="B970" s="20"/>
      <c r="C970" s="27"/>
      <c r="D970" s="20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</row>
    <row r="971">
      <c r="A971" s="27"/>
      <c r="B971" s="20"/>
      <c r="C971" s="27"/>
      <c r="D971" s="20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</row>
    <row r="972">
      <c r="A972" s="27"/>
      <c r="B972" s="20"/>
      <c r="C972" s="27"/>
      <c r="D972" s="20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</row>
    <row r="973">
      <c r="A973" s="27"/>
      <c r="B973" s="20"/>
      <c r="C973" s="27"/>
      <c r="D973" s="20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</row>
    <row r="974">
      <c r="A974" s="27"/>
      <c r="B974" s="20"/>
      <c r="C974" s="27"/>
      <c r="D974" s="20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</row>
    <row r="975">
      <c r="A975" s="27"/>
      <c r="B975" s="20"/>
      <c r="C975" s="27"/>
      <c r="D975" s="20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</row>
    <row r="976">
      <c r="A976" s="27"/>
      <c r="B976" s="20"/>
      <c r="C976" s="27"/>
      <c r="D976" s="20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</row>
    <row r="977">
      <c r="A977" s="27"/>
      <c r="B977" s="20"/>
      <c r="C977" s="27"/>
      <c r="D977" s="20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</row>
    <row r="978">
      <c r="A978" s="27"/>
      <c r="B978" s="20"/>
      <c r="C978" s="27"/>
      <c r="D978" s="20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</row>
    <row r="979">
      <c r="A979" s="27"/>
      <c r="B979" s="20"/>
      <c r="C979" s="27"/>
      <c r="D979" s="20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</row>
    <row r="980">
      <c r="A980" s="27"/>
      <c r="B980" s="20"/>
      <c r="C980" s="27"/>
      <c r="D980" s="20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</row>
    <row r="981">
      <c r="A981" s="27"/>
      <c r="B981" s="20"/>
      <c r="C981" s="27"/>
      <c r="D981" s="20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</row>
    <row r="982">
      <c r="A982" s="27"/>
      <c r="B982" s="20"/>
      <c r="C982" s="27"/>
      <c r="D982" s="20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</row>
    <row r="983">
      <c r="A983" s="27"/>
      <c r="B983" s="20"/>
      <c r="C983" s="27"/>
      <c r="D983" s="20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</row>
    <row r="984">
      <c r="A984" s="27"/>
      <c r="B984" s="20"/>
      <c r="C984" s="27"/>
      <c r="D984" s="20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</row>
    <row r="985">
      <c r="A985" s="27"/>
      <c r="B985" s="20"/>
      <c r="C985" s="27"/>
      <c r="D985" s="20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</row>
    <row r="986">
      <c r="A986" s="27"/>
      <c r="B986" s="20"/>
      <c r="C986" s="27"/>
      <c r="D986" s="20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</row>
    <row r="987">
      <c r="A987" s="27"/>
      <c r="B987" s="20"/>
      <c r="C987" s="27"/>
      <c r="D987" s="20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</row>
    <row r="988">
      <c r="A988" s="27"/>
      <c r="B988" s="20"/>
      <c r="C988" s="27"/>
      <c r="D988" s="20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</row>
    <row r="989">
      <c r="A989" s="27"/>
      <c r="B989" s="20"/>
      <c r="C989" s="27"/>
      <c r="D989" s="20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</row>
    <row r="990">
      <c r="A990" s="27"/>
      <c r="B990" s="20"/>
      <c r="C990" s="27"/>
      <c r="D990" s="20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</row>
    <row r="991">
      <c r="A991" s="27"/>
      <c r="B991" s="20"/>
      <c r="C991" s="27"/>
      <c r="D991" s="20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</row>
    <row r="992">
      <c r="A992" s="27"/>
      <c r="B992" s="20"/>
      <c r="C992" s="27"/>
      <c r="D992" s="20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</row>
    <row r="993">
      <c r="A993" s="27"/>
      <c r="B993" s="20"/>
      <c r="C993" s="27"/>
      <c r="D993" s="20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</row>
    <row r="994">
      <c r="A994" s="27"/>
      <c r="B994" s="20"/>
      <c r="C994" s="27"/>
      <c r="D994" s="20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</row>
    <row r="995">
      <c r="A995" s="27"/>
      <c r="B995" s="20"/>
      <c r="C995" s="27"/>
      <c r="D995" s="20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</row>
    <row r="996">
      <c r="A996" s="27"/>
      <c r="B996" s="20"/>
      <c r="C996" s="27"/>
      <c r="D996" s="20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</row>
  </sheetData>
  <autoFilter ref="$A$1:$AB$32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</sheetPr>
  <sheetViews>
    <sheetView workbookViewId="0"/>
  </sheetViews>
  <sheetFormatPr customHeight="1" defaultColWidth="12.63" defaultRowHeight="15.75"/>
  <cols>
    <col customWidth="1" min="1" max="1" width="31.0"/>
    <col customWidth="1" min="2" max="2" width="11.88"/>
  </cols>
  <sheetData>
    <row r="1">
      <c r="A1" s="17" t="s">
        <v>76</v>
      </c>
      <c r="B1" s="4" t="s">
        <v>420</v>
      </c>
    </row>
    <row r="2">
      <c r="A2" s="4" t="s">
        <v>400</v>
      </c>
      <c r="B2" s="4" t="s">
        <v>421</v>
      </c>
    </row>
    <row r="3">
      <c r="A3" s="4" t="s">
        <v>388</v>
      </c>
      <c r="B3" s="4" t="s">
        <v>422</v>
      </c>
    </row>
    <row r="4">
      <c r="A4" s="4" t="s">
        <v>384</v>
      </c>
      <c r="B4" s="4" t="s">
        <v>423</v>
      </c>
    </row>
    <row r="5">
      <c r="A5" s="4" t="s">
        <v>157</v>
      </c>
      <c r="B5" s="4" t="s">
        <v>424</v>
      </c>
    </row>
    <row r="6">
      <c r="A6" s="4" t="s">
        <v>148</v>
      </c>
      <c r="B6" s="4" t="s">
        <v>425</v>
      </c>
    </row>
    <row r="7">
      <c r="A7" s="4" t="s">
        <v>150</v>
      </c>
      <c r="B7" s="4" t="s">
        <v>426</v>
      </c>
    </row>
    <row r="8">
      <c r="A8" s="4" t="s">
        <v>145</v>
      </c>
      <c r="B8" s="4" t="s">
        <v>427</v>
      </c>
    </row>
    <row r="9">
      <c r="A9" s="4" t="s">
        <v>246</v>
      </c>
      <c r="B9" s="4" t="s">
        <v>428</v>
      </c>
    </row>
    <row r="10">
      <c r="A10" s="4" t="s">
        <v>133</v>
      </c>
      <c r="B10" s="4" t="s">
        <v>429</v>
      </c>
    </row>
    <row r="11">
      <c r="A11" s="4" t="s">
        <v>162</v>
      </c>
      <c r="B11" s="4" t="s">
        <v>430</v>
      </c>
    </row>
    <row r="12">
      <c r="A12" s="4" t="s">
        <v>132</v>
      </c>
      <c r="B12" s="4" t="s">
        <v>431</v>
      </c>
    </row>
    <row r="13">
      <c r="A13" s="4" t="s">
        <v>134</v>
      </c>
      <c r="B13" s="4" t="s">
        <v>432</v>
      </c>
    </row>
    <row r="14">
      <c r="A14" s="4" t="s">
        <v>214</v>
      </c>
      <c r="B14" s="4" t="s">
        <v>433</v>
      </c>
    </row>
    <row r="15">
      <c r="A15" s="4" t="s">
        <v>129</v>
      </c>
      <c r="B15" s="4" t="s">
        <v>434</v>
      </c>
    </row>
    <row r="16">
      <c r="A16" s="4" t="s">
        <v>135</v>
      </c>
      <c r="B16" s="4" t="s">
        <v>435</v>
      </c>
    </row>
    <row r="17">
      <c r="A17" s="4" t="s">
        <v>224</v>
      </c>
      <c r="B17" s="33" t="s">
        <v>436</v>
      </c>
    </row>
    <row r="18">
      <c r="A18" s="4" t="s">
        <v>109</v>
      </c>
      <c r="B18" s="4" t="s">
        <v>437</v>
      </c>
    </row>
    <row r="19">
      <c r="A19" s="4" t="s">
        <v>141</v>
      </c>
      <c r="B19" s="4" t="s">
        <v>438</v>
      </c>
    </row>
    <row r="20">
      <c r="A20" s="4" t="s">
        <v>113</v>
      </c>
      <c r="B20" s="33" t="s">
        <v>439</v>
      </c>
    </row>
    <row r="21">
      <c r="A21" s="4" t="s">
        <v>116</v>
      </c>
      <c r="B21" s="4" t="s">
        <v>440</v>
      </c>
    </row>
    <row r="22">
      <c r="A22" s="4" t="s">
        <v>169</v>
      </c>
      <c r="B22" s="4" t="s">
        <v>441</v>
      </c>
    </row>
    <row r="23">
      <c r="A23" s="4" t="s">
        <v>111</v>
      </c>
      <c r="B23" s="4" t="s">
        <v>442</v>
      </c>
    </row>
    <row r="24">
      <c r="A24" s="4" t="s">
        <v>138</v>
      </c>
      <c r="B24" s="4" t="s">
        <v>443</v>
      </c>
    </row>
    <row r="25">
      <c r="A25" s="4" t="s">
        <v>123</v>
      </c>
      <c r="B25" s="4" t="s">
        <v>444</v>
      </c>
    </row>
    <row r="26">
      <c r="A26" s="4" t="s">
        <v>137</v>
      </c>
      <c r="B26" s="4" t="s">
        <v>445</v>
      </c>
    </row>
    <row r="27">
      <c r="A27" s="4" t="s">
        <v>118</v>
      </c>
      <c r="B27" s="4" t="s">
        <v>446</v>
      </c>
    </row>
    <row r="28">
      <c r="A28" s="4" t="s">
        <v>159</v>
      </c>
      <c r="B28" s="4" t="s">
        <v>447</v>
      </c>
    </row>
    <row r="29">
      <c r="A29" s="4" t="s">
        <v>143</v>
      </c>
      <c r="B29" s="4" t="s">
        <v>448</v>
      </c>
    </row>
    <row r="30">
      <c r="A30" s="4" t="s">
        <v>265</v>
      </c>
      <c r="B30" s="4" t="s">
        <v>449</v>
      </c>
    </row>
    <row r="31">
      <c r="A31" s="4" t="s">
        <v>244</v>
      </c>
      <c r="B31" s="4" t="s">
        <v>450</v>
      </c>
    </row>
    <row r="32">
      <c r="A32" s="4" t="s">
        <v>183</v>
      </c>
      <c r="B32" s="4" t="s">
        <v>451</v>
      </c>
    </row>
    <row r="33">
      <c r="A33" s="4" t="s">
        <v>171</v>
      </c>
      <c r="B33" s="4" t="s">
        <v>452</v>
      </c>
    </row>
    <row r="34">
      <c r="B34" s="33"/>
    </row>
  </sheetData>
  <autoFilter ref="$A$1:$Z$34">
    <sortState ref="A1:Z34">
      <sortCondition ref="B1:B34"/>
      <sortCondition ref="A1:A34"/>
    </sortState>
  </autoFil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3.38"/>
    <col customWidth="1" min="2" max="2" width="31.0"/>
    <col customWidth="1" min="3" max="4" width="30.13"/>
  </cols>
  <sheetData>
    <row r="1">
      <c r="B1" s="34" t="s">
        <v>73</v>
      </c>
      <c r="C1" s="17"/>
      <c r="D1" s="17" t="s">
        <v>76</v>
      </c>
    </row>
    <row r="2">
      <c r="A2" s="35" t="s">
        <v>421</v>
      </c>
      <c r="B2" s="6" t="s">
        <v>60</v>
      </c>
      <c r="C2" s="4"/>
      <c r="D2" s="4" t="s">
        <v>61</v>
      </c>
    </row>
    <row r="3">
      <c r="A3" s="35" t="s">
        <v>421</v>
      </c>
      <c r="B3" s="6" t="s">
        <v>50</v>
      </c>
      <c r="C3" s="4"/>
      <c r="D3" s="4" t="s">
        <v>51</v>
      </c>
    </row>
    <row r="4">
      <c r="A4" s="35" t="s">
        <v>443</v>
      </c>
      <c r="B4" s="6" t="s">
        <v>46</v>
      </c>
      <c r="C4" s="4"/>
      <c r="D4" s="4" t="s">
        <v>47</v>
      </c>
    </row>
    <row r="5">
      <c r="A5" s="35" t="s">
        <v>453</v>
      </c>
      <c r="B5" s="6" t="s">
        <v>46</v>
      </c>
      <c r="C5" s="4"/>
      <c r="D5" s="4" t="s">
        <v>454</v>
      </c>
    </row>
    <row r="6">
      <c r="A6" s="35" t="s">
        <v>455</v>
      </c>
      <c r="B6" s="6" t="s">
        <v>46</v>
      </c>
      <c r="C6" s="4"/>
      <c r="D6" s="4" t="s">
        <v>456</v>
      </c>
    </row>
    <row r="7">
      <c r="A7" s="35" t="s">
        <v>457</v>
      </c>
      <c r="B7" s="6" t="s">
        <v>40</v>
      </c>
      <c r="C7" s="4"/>
      <c r="D7" s="4" t="s">
        <v>32</v>
      </c>
    </row>
    <row r="8">
      <c r="A8" s="35" t="s">
        <v>458</v>
      </c>
      <c r="B8" s="6" t="s">
        <v>54</v>
      </c>
      <c r="C8" s="4"/>
      <c r="D8" s="4" t="s">
        <v>459</v>
      </c>
    </row>
    <row r="9">
      <c r="A9" s="35" t="s">
        <v>460</v>
      </c>
      <c r="B9" s="6" t="s">
        <v>54</v>
      </c>
      <c r="C9" s="4"/>
      <c r="D9" s="4" t="s">
        <v>461</v>
      </c>
    </row>
    <row r="10">
      <c r="A10" s="35" t="s">
        <v>424</v>
      </c>
      <c r="B10" s="6" t="s">
        <v>54</v>
      </c>
      <c r="C10" s="4"/>
      <c r="D10" s="4" t="s">
        <v>462</v>
      </c>
    </row>
    <row r="11">
      <c r="A11" s="35" t="s">
        <v>463</v>
      </c>
      <c r="B11" s="6" t="s">
        <v>54</v>
      </c>
      <c r="C11" s="4"/>
      <c r="D11" s="4" t="s">
        <v>464</v>
      </c>
    </row>
    <row r="12">
      <c r="A12" s="35" t="s">
        <v>455</v>
      </c>
      <c r="B12" s="6" t="s">
        <v>54</v>
      </c>
      <c r="C12" s="4"/>
      <c r="D12" s="4" t="s">
        <v>456</v>
      </c>
    </row>
    <row r="13">
      <c r="A13" s="35" t="s">
        <v>465</v>
      </c>
      <c r="B13" s="6" t="s">
        <v>54</v>
      </c>
      <c r="C13" s="4"/>
      <c r="D13" s="4" t="s">
        <v>466</v>
      </c>
    </row>
    <row r="14">
      <c r="A14" s="35" t="s">
        <v>467</v>
      </c>
      <c r="B14" s="6" t="s">
        <v>54</v>
      </c>
      <c r="C14" s="4"/>
      <c r="D14" s="4" t="s">
        <v>468</v>
      </c>
    </row>
    <row r="15">
      <c r="A15" s="35" t="s">
        <v>469</v>
      </c>
      <c r="B15" s="6" t="s">
        <v>54</v>
      </c>
      <c r="C15" s="4"/>
      <c r="D15" s="4" t="s">
        <v>470</v>
      </c>
    </row>
    <row r="16">
      <c r="A16" s="35" t="s">
        <v>457</v>
      </c>
      <c r="B16" s="6" t="s">
        <v>31</v>
      </c>
      <c r="C16" s="4"/>
      <c r="D16" s="4" t="s">
        <v>32</v>
      </c>
    </row>
    <row r="17">
      <c r="A17" s="35" t="s">
        <v>471</v>
      </c>
      <c r="B17" s="6" t="s">
        <v>31</v>
      </c>
      <c r="C17" s="4"/>
      <c r="D17" s="4" t="s">
        <v>472</v>
      </c>
    </row>
    <row r="18">
      <c r="A18" s="35" t="s">
        <v>473</v>
      </c>
      <c r="B18" s="6" t="s">
        <v>31</v>
      </c>
      <c r="C18" s="4"/>
      <c r="D18" s="4" t="s">
        <v>34</v>
      </c>
    </row>
    <row r="19">
      <c r="A19" s="35" t="s">
        <v>474</v>
      </c>
      <c r="B19" s="6" t="s">
        <v>58</v>
      </c>
      <c r="C19" s="4"/>
      <c r="D19" s="4" t="s">
        <v>57</v>
      </c>
    </row>
    <row r="20">
      <c r="A20" s="35" t="s">
        <v>475</v>
      </c>
      <c r="B20" s="6" t="s">
        <v>58</v>
      </c>
      <c r="C20" s="4"/>
      <c r="D20" s="4" t="s">
        <v>476</v>
      </c>
    </row>
    <row r="21">
      <c r="A21" s="35" t="s">
        <v>477</v>
      </c>
      <c r="B21" s="6" t="s">
        <v>58</v>
      </c>
      <c r="C21" s="4"/>
      <c r="D21" s="4" t="s">
        <v>28</v>
      </c>
    </row>
    <row r="22">
      <c r="A22" s="35" t="s">
        <v>478</v>
      </c>
      <c r="B22" s="6" t="s">
        <v>29</v>
      </c>
      <c r="C22" s="4"/>
      <c r="D22" s="4" t="s">
        <v>30</v>
      </c>
    </row>
    <row r="23">
      <c r="A23" s="35" t="s">
        <v>422</v>
      </c>
      <c r="B23" s="6" t="s">
        <v>62</v>
      </c>
      <c r="C23" s="4"/>
      <c r="D23" s="4" t="s">
        <v>479</v>
      </c>
    </row>
    <row r="24">
      <c r="A24" s="35" t="s">
        <v>474</v>
      </c>
      <c r="B24" s="6" t="s">
        <v>56</v>
      </c>
      <c r="C24" s="4"/>
      <c r="D24" s="4" t="s">
        <v>57</v>
      </c>
    </row>
    <row r="25">
      <c r="A25" s="35" t="s">
        <v>467</v>
      </c>
      <c r="B25" s="6" t="s">
        <v>17</v>
      </c>
      <c r="C25" s="4"/>
      <c r="D25" s="4" t="s">
        <v>18</v>
      </c>
    </row>
    <row r="26">
      <c r="A26" s="35" t="s">
        <v>442</v>
      </c>
      <c r="B26" s="6" t="s">
        <v>48</v>
      </c>
      <c r="C26" s="4"/>
      <c r="D26" s="4" t="s">
        <v>49</v>
      </c>
    </row>
    <row r="27">
      <c r="A27" s="35" t="s">
        <v>447</v>
      </c>
      <c r="B27" s="9" t="s">
        <v>480</v>
      </c>
      <c r="C27" s="4"/>
      <c r="D27" s="4" t="s">
        <v>481</v>
      </c>
    </row>
    <row r="28">
      <c r="A28" s="35" t="s">
        <v>451</v>
      </c>
      <c r="B28" s="9" t="s">
        <v>482</v>
      </c>
      <c r="C28" s="4"/>
      <c r="D28" s="4" t="s">
        <v>483</v>
      </c>
    </row>
    <row r="29">
      <c r="A29" s="35" t="s">
        <v>448</v>
      </c>
      <c r="B29" s="9" t="s">
        <v>484</v>
      </c>
      <c r="C29" s="4"/>
      <c r="D29" s="4" t="s">
        <v>485</v>
      </c>
    </row>
    <row r="30">
      <c r="A30" s="35" t="s">
        <v>486</v>
      </c>
      <c r="B30" s="6" t="s">
        <v>24</v>
      </c>
      <c r="C30" s="4"/>
      <c r="D30" s="4" t="s">
        <v>25</v>
      </c>
    </row>
    <row r="31">
      <c r="A31" s="35" t="s">
        <v>473</v>
      </c>
      <c r="B31" s="6" t="s">
        <v>33</v>
      </c>
      <c r="C31" s="4"/>
      <c r="D31" s="4" t="s">
        <v>34</v>
      </c>
    </row>
    <row r="32">
      <c r="A32" s="35" t="s">
        <v>487</v>
      </c>
      <c r="B32" s="6" t="s">
        <v>45</v>
      </c>
      <c r="C32" s="4"/>
      <c r="D32" s="4" t="s">
        <v>44</v>
      </c>
    </row>
    <row r="33">
      <c r="A33" s="35" t="s">
        <v>487</v>
      </c>
      <c r="B33" s="6" t="s">
        <v>43</v>
      </c>
      <c r="C33" s="4"/>
      <c r="D33" s="4" t="s">
        <v>44</v>
      </c>
    </row>
    <row r="34">
      <c r="A34" s="35" t="s">
        <v>477</v>
      </c>
      <c r="B34" s="6" t="s">
        <v>26</v>
      </c>
      <c r="C34" s="4"/>
      <c r="D34" s="4" t="s">
        <v>28</v>
      </c>
    </row>
    <row r="35">
      <c r="A35" s="35" t="s">
        <v>431</v>
      </c>
      <c r="B35" s="6" t="s">
        <v>66</v>
      </c>
      <c r="C35" s="4"/>
      <c r="D35" s="4" t="s">
        <v>488</v>
      </c>
    </row>
    <row r="36">
      <c r="A36" s="35" t="s">
        <v>489</v>
      </c>
      <c r="B36" s="6" t="s">
        <v>66</v>
      </c>
      <c r="C36" s="12"/>
      <c r="D36" s="12" t="s">
        <v>490</v>
      </c>
    </row>
    <row r="37">
      <c r="A37" s="35" t="s">
        <v>428</v>
      </c>
      <c r="B37" s="13" t="s">
        <v>71</v>
      </c>
      <c r="C37" s="12"/>
      <c r="D37" s="12" t="s">
        <v>491</v>
      </c>
    </row>
    <row r="38">
      <c r="A38" s="35" t="s">
        <v>429</v>
      </c>
      <c r="B38" s="13" t="s">
        <v>71</v>
      </c>
      <c r="C38" s="4"/>
      <c r="D38" s="4" t="s">
        <v>492</v>
      </c>
    </row>
    <row r="39">
      <c r="A39" s="35" t="s">
        <v>434</v>
      </c>
      <c r="B39" s="13" t="s">
        <v>71</v>
      </c>
      <c r="C39" s="4"/>
      <c r="D39" s="4" t="s">
        <v>39</v>
      </c>
    </row>
    <row r="40">
      <c r="A40" s="35" t="s">
        <v>438</v>
      </c>
      <c r="B40" s="13" t="s">
        <v>71</v>
      </c>
      <c r="C40" s="4"/>
      <c r="D40" s="4" t="s">
        <v>493</v>
      </c>
    </row>
    <row r="41">
      <c r="A41" s="35" t="s">
        <v>445</v>
      </c>
      <c r="B41" s="13" t="s">
        <v>71</v>
      </c>
      <c r="C41" s="4"/>
      <c r="D41" s="4" t="s">
        <v>494</v>
      </c>
    </row>
    <row r="42">
      <c r="A42" s="35" t="s">
        <v>446</v>
      </c>
      <c r="B42" s="13" t="s">
        <v>71</v>
      </c>
      <c r="C42" s="4"/>
      <c r="D42" s="4" t="s">
        <v>495</v>
      </c>
    </row>
    <row r="43">
      <c r="A43" s="35" t="s">
        <v>447</v>
      </c>
      <c r="B43" s="13" t="s">
        <v>71</v>
      </c>
      <c r="C43" s="4"/>
      <c r="D43" s="4" t="s">
        <v>481</v>
      </c>
    </row>
    <row r="44">
      <c r="A44" s="35" t="s">
        <v>496</v>
      </c>
      <c r="B44" s="13" t="s">
        <v>71</v>
      </c>
      <c r="C44" s="4"/>
      <c r="D44" s="4" t="s">
        <v>497</v>
      </c>
    </row>
    <row r="45">
      <c r="A45" s="35" t="s">
        <v>498</v>
      </c>
      <c r="C45" s="6" t="s">
        <v>68</v>
      </c>
      <c r="D45" s="12" t="s">
        <v>499</v>
      </c>
    </row>
    <row r="46">
      <c r="A46" s="35" t="s">
        <v>500</v>
      </c>
      <c r="C46" s="6" t="s">
        <v>68</v>
      </c>
      <c r="D46" s="4" t="s">
        <v>63</v>
      </c>
    </row>
    <row r="47">
      <c r="A47" s="35" t="s">
        <v>501</v>
      </c>
      <c r="C47" s="6" t="s">
        <v>68</v>
      </c>
      <c r="D47" s="4" t="s">
        <v>502</v>
      </c>
    </row>
    <row r="48">
      <c r="A48" s="35" t="s">
        <v>503</v>
      </c>
      <c r="C48" s="6" t="s">
        <v>68</v>
      </c>
      <c r="D48" s="4" t="s">
        <v>504</v>
      </c>
    </row>
    <row r="49">
      <c r="A49" s="35" t="s">
        <v>505</v>
      </c>
      <c r="C49" s="6" t="s">
        <v>68</v>
      </c>
      <c r="D49" s="4" t="s">
        <v>506</v>
      </c>
    </row>
    <row r="50">
      <c r="A50" s="35" t="s">
        <v>469</v>
      </c>
      <c r="C50" s="6" t="s">
        <v>68</v>
      </c>
      <c r="D50" s="4" t="s">
        <v>470</v>
      </c>
    </row>
    <row r="51">
      <c r="A51" s="35" t="s">
        <v>463</v>
      </c>
      <c r="C51" s="6" t="s">
        <v>68</v>
      </c>
      <c r="D51" s="4" t="s">
        <v>507</v>
      </c>
    </row>
    <row r="52">
      <c r="A52" s="35" t="s">
        <v>508</v>
      </c>
      <c r="C52" s="6" t="s">
        <v>68</v>
      </c>
      <c r="D52" s="4" t="s">
        <v>509</v>
      </c>
    </row>
    <row r="53">
      <c r="A53" s="35" t="s">
        <v>458</v>
      </c>
      <c r="C53" s="6" t="s">
        <v>68</v>
      </c>
      <c r="D53" s="4" t="s">
        <v>459</v>
      </c>
    </row>
    <row r="54">
      <c r="A54" s="35" t="s">
        <v>510</v>
      </c>
      <c r="C54" s="6" t="s">
        <v>68</v>
      </c>
      <c r="D54" s="4" t="s">
        <v>511</v>
      </c>
    </row>
    <row r="55">
      <c r="A55" s="35" t="s">
        <v>465</v>
      </c>
      <c r="C55" s="6" t="s">
        <v>68</v>
      </c>
      <c r="D55" s="4" t="s">
        <v>466</v>
      </c>
    </row>
    <row r="56">
      <c r="A56" s="35" t="s">
        <v>460</v>
      </c>
      <c r="C56" s="6" t="s">
        <v>68</v>
      </c>
      <c r="D56" s="4" t="s">
        <v>461</v>
      </c>
    </row>
    <row r="57">
      <c r="A57" s="35" t="s">
        <v>467</v>
      </c>
      <c r="C57" s="6" t="s">
        <v>68</v>
      </c>
      <c r="D57" s="4" t="s">
        <v>468</v>
      </c>
    </row>
    <row r="58">
      <c r="A58" s="35" t="s">
        <v>512</v>
      </c>
      <c r="C58" s="6" t="s">
        <v>68</v>
      </c>
      <c r="D58" s="4" t="s">
        <v>513</v>
      </c>
    </row>
    <row r="59">
      <c r="A59" s="35" t="s">
        <v>514</v>
      </c>
      <c r="C59" s="6" t="s">
        <v>68</v>
      </c>
      <c r="D59" s="4" t="s">
        <v>515</v>
      </c>
    </row>
    <row r="60">
      <c r="A60" s="35" t="s">
        <v>516</v>
      </c>
      <c r="C60" s="6" t="s">
        <v>68</v>
      </c>
      <c r="D60" s="4" t="s">
        <v>517</v>
      </c>
    </row>
    <row r="61">
      <c r="A61" s="35" t="s">
        <v>518</v>
      </c>
      <c r="C61" s="6" t="s">
        <v>68</v>
      </c>
      <c r="D61" s="4" t="s">
        <v>519</v>
      </c>
    </row>
    <row r="62">
      <c r="A62" s="35" t="s">
        <v>474</v>
      </c>
      <c r="C62" s="6" t="s">
        <v>68</v>
      </c>
      <c r="D62" s="4" t="s">
        <v>57</v>
      </c>
    </row>
    <row r="63">
      <c r="A63" s="35" t="s">
        <v>453</v>
      </c>
      <c r="C63" s="6" t="s">
        <v>68</v>
      </c>
      <c r="D63" s="4" t="s">
        <v>454</v>
      </c>
    </row>
    <row r="64">
      <c r="A64" s="35" t="s">
        <v>520</v>
      </c>
      <c r="C64" s="6" t="s">
        <v>68</v>
      </c>
      <c r="D64" s="4" t="s">
        <v>521</v>
      </c>
    </row>
    <row r="65">
      <c r="A65" s="35" t="s">
        <v>477</v>
      </c>
      <c r="C65" s="6" t="s">
        <v>68</v>
      </c>
      <c r="D65" s="4" t="s">
        <v>522</v>
      </c>
    </row>
    <row r="66">
      <c r="A66" s="35" t="s">
        <v>455</v>
      </c>
      <c r="C66" s="6" t="s">
        <v>68</v>
      </c>
      <c r="D66" s="4" t="s">
        <v>456</v>
      </c>
    </row>
    <row r="67">
      <c r="A67" s="35" t="s">
        <v>523</v>
      </c>
      <c r="C67" s="6" t="s">
        <v>68</v>
      </c>
      <c r="D67" s="4" t="s">
        <v>524</v>
      </c>
    </row>
    <row r="68">
      <c r="A68" s="35" t="s">
        <v>478</v>
      </c>
      <c r="C68" s="6" t="s">
        <v>68</v>
      </c>
      <c r="D68" s="4" t="s">
        <v>30</v>
      </c>
    </row>
    <row r="69">
      <c r="A69" s="35" t="s">
        <v>487</v>
      </c>
      <c r="C69" s="6" t="s">
        <v>68</v>
      </c>
      <c r="D69" s="4" t="s">
        <v>44</v>
      </c>
    </row>
    <row r="70">
      <c r="A70" s="35" t="s">
        <v>457</v>
      </c>
      <c r="C70" s="6" t="s">
        <v>68</v>
      </c>
      <c r="D70" s="4" t="s">
        <v>32</v>
      </c>
    </row>
    <row r="71">
      <c r="A71" s="35" t="s">
        <v>525</v>
      </c>
      <c r="C71" s="6" t="s">
        <v>68</v>
      </c>
      <c r="D71" s="4" t="s">
        <v>526</v>
      </c>
    </row>
    <row r="72">
      <c r="A72" s="35" t="s">
        <v>486</v>
      </c>
      <c r="C72" s="6" t="s">
        <v>68</v>
      </c>
      <c r="D72" s="4" t="s">
        <v>527</v>
      </c>
    </row>
    <row r="73">
      <c r="A73" s="35" t="s">
        <v>471</v>
      </c>
      <c r="C73" s="6" t="s">
        <v>68</v>
      </c>
      <c r="D73" s="4" t="s">
        <v>472</v>
      </c>
    </row>
    <row r="74">
      <c r="A74" s="35" t="s">
        <v>473</v>
      </c>
      <c r="C74" s="6" t="s">
        <v>68</v>
      </c>
      <c r="D74" s="4" t="s">
        <v>34</v>
      </c>
    </row>
    <row r="75">
      <c r="A75" s="35" t="s">
        <v>528</v>
      </c>
      <c r="C75" s="6" t="s">
        <v>68</v>
      </c>
      <c r="D75" s="4" t="s">
        <v>529</v>
      </c>
    </row>
    <row r="76">
      <c r="A76" s="35" t="s">
        <v>530</v>
      </c>
      <c r="C76" s="6" t="s">
        <v>68</v>
      </c>
      <c r="D76" s="4" t="s">
        <v>531</v>
      </c>
    </row>
    <row r="77">
      <c r="A77" s="35" t="s">
        <v>422</v>
      </c>
      <c r="B77" s="6" t="s">
        <v>64</v>
      </c>
      <c r="C77" s="4"/>
      <c r="D77" s="4" t="s">
        <v>479</v>
      </c>
    </row>
    <row r="78">
      <c r="A78" s="35" t="s">
        <v>442</v>
      </c>
      <c r="B78" s="6" t="s">
        <v>64</v>
      </c>
      <c r="C78" s="4"/>
      <c r="D78" s="4" t="s">
        <v>49</v>
      </c>
    </row>
    <row r="79">
      <c r="A79" s="35" t="s">
        <v>444</v>
      </c>
      <c r="B79" s="6" t="s">
        <v>12</v>
      </c>
      <c r="C79" s="4"/>
      <c r="D79" s="4" t="s">
        <v>532</v>
      </c>
    </row>
    <row r="80">
      <c r="A80" s="35" t="s">
        <v>438</v>
      </c>
      <c r="B80" s="6" t="s">
        <v>12</v>
      </c>
      <c r="C80" s="4"/>
      <c r="D80" s="4" t="s">
        <v>493</v>
      </c>
    </row>
    <row r="81">
      <c r="A81" s="35" t="s">
        <v>441</v>
      </c>
      <c r="B81" s="6" t="s">
        <v>12</v>
      </c>
      <c r="C81" s="4"/>
      <c r="D81" s="4" t="s">
        <v>533</v>
      </c>
    </row>
    <row r="82">
      <c r="A82" s="35" t="s">
        <v>440</v>
      </c>
      <c r="B82" s="6" t="s">
        <v>19</v>
      </c>
      <c r="C82" s="4"/>
      <c r="D82" s="4" t="s">
        <v>534</v>
      </c>
    </row>
    <row r="83">
      <c r="A83" s="35" t="s">
        <v>423</v>
      </c>
      <c r="B83" s="6" t="s">
        <v>19</v>
      </c>
      <c r="C83" s="4"/>
      <c r="D83" s="4" t="s">
        <v>535</v>
      </c>
    </row>
    <row r="84">
      <c r="A84" s="35" t="s">
        <v>455</v>
      </c>
      <c r="B84" s="6" t="s">
        <v>19</v>
      </c>
      <c r="C84" s="4"/>
      <c r="D84" s="4" t="s">
        <v>456</v>
      </c>
    </row>
    <row r="85">
      <c r="A85" s="35" t="s">
        <v>523</v>
      </c>
      <c r="B85" s="6" t="s">
        <v>19</v>
      </c>
      <c r="C85" s="4"/>
      <c r="D85" s="4" t="s">
        <v>536</v>
      </c>
    </row>
    <row r="86">
      <c r="A86" s="35" t="s">
        <v>537</v>
      </c>
      <c r="B86" s="6" t="s">
        <v>19</v>
      </c>
      <c r="C86" s="4"/>
      <c r="D86" s="4" t="s">
        <v>538</v>
      </c>
    </row>
    <row r="87">
      <c r="A87" s="35" t="s">
        <v>426</v>
      </c>
      <c r="B87" s="6" t="s">
        <v>35</v>
      </c>
      <c r="C87" s="4"/>
      <c r="D87" s="4" t="s">
        <v>36</v>
      </c>
    </row>
    <row r="88">
      <c r="A88" s="35" t="s">
        <v>434</v>
      </c>
      <c r="B88" s="6" t="s">
        <v>38</v>
      </c>
      <c r="C88" s="4"/>
      <c r="D88" s="4" t="s">
        <v>39</v>
      </c>
    </row>
    <row r="89">
      <c r="A89" s="36"/>
      <c r="B89" s="6" t="s">
        <v>53</v>
      </c>
      <c r="C89" s="11"/>
      <c r="D89" s="11"/>
    </row>
    <row r="90">
      <c r="A90" s="35" t="s">
        <v>523</v>
      </c>
      <c r="B90" s="6" t="s">
        <v>41</v>
      </c>
      <c r="C90" s="4"/>
      <c r="D90" s="4" t="s">
        <v>42</v>
      </c>
    </row>
  </sheetData>
  <autoFilter ref="$A$1:$AA$90"/>
  <hyperlinks>
    <hyperlink r:id="rId1" ref="B27"/>
    <hyperlink r:id="rId2" ref="B28"/>
    <hyperlink r:id="rId3" ref="B29"/>
  </hyperlinks>
  <drawing r:id="rId4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31.63"/>
    <col customWidth="1" min="2" max="2" width="7.38"/>
    <col customWidth="1" min="3" max="3" width="25.63"/>
    <col customWidth="1" min="4" max="4" width="20.25"/>
    <col customWidth="1" min="5" max="5" width="27.88"/>
    <col customWidth="1" min="6" max="6" width="31.0"/>
    <col customWidth="1" min="7" max="7" width="23.75"/>
  </cols>
  <sheetData>
    <row r="1">
      <c r="A1" s="37" t="str">
        <f>Elenco_CER_comune_appoggio!A1</f>
        <v>COMUNE</v>
      </c>
      <c r="B1" s="37" t="str">
        <f>Elenco_CER_comune_appoggio!B1</f>
        <v>CAP</v>
      </c>
      <c r="C1" s="37" t="str">
        <f>Elenco_CER_comune_appoggio!C1</f>
        <v>LOCALITA'</v>
      </c>
      <c r="D1" s="37" t="str">
        <f>Elenco_CER_comune_appoggio!E1</f>
        <v>CABINA PRIMARIA</v>
      </c>
      <c r="E1" s="37" t="str">
        <f>Elenco_CER_comune_appoggio!F1</f>
        <v>CODICE CABINA PRIMARIA</v>
      </c>
      <c r="F1" s="37" t="str">
        <f>Elenco_CER_comune_appoggio!H1</f>
        <v>CER attive</v>
      </c>
      <c r="G1" s="37" t="str">
        <f>Elenco_CER_comune_appoggio!I1</f>
        <v>CER in espansione</v>
      </c>
      <c r="H1" s="38" t="str">
        <f>Elenco_CER_comune_appoggio!J1</f>
        <v/>
      </c>
      <c r="I1" s="38" t="str">
        <f>Elenco_CER_comune_appoggio!K1</f>
        <v/>
      </c>
      <c r="J1" s="38" t="str">
        <f>Elenco_CER_comune_appoggio!L1</f>
        <v/>
      </c>
      <c r="K1" s="38" t="str">
        <f>Elenco_CER_comune_appoggio!M1</f>
        <v/>
      </c>
      <c r="L1" s="38" t="str">
        <f>Elenco_CER_comune_appoggio!N1</f>
        <v/>
      </c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>
      <c r="A2" s="27" t="str">
        <f>Elenco_CER_comune_appoggio!A2</f>
        <v>ALA</v>
      </c>
      <c r="B2" s="27">
        <f>Elenco_CER_comune_appoggio!B2</f>
        <v>38061</v>
      </c>
      <c r="C2" s="27" t="str">
        <f>Elenco_CER_comune_appoggio!C2</f>
        <v>ALA</v>
      </c>
      <c r="D2" s="27" t="str">
        <f>Elenco_CER_comune_appoggio!E2</f>
        <v>MASOCORONA</v>
      </c>
      <c r="E2" s="27" t="str">
        <f>Elenco_CER_comune_appoggio!F2</f>
        <v>AC221E00013</v>
      </c>
      <c r="F2" s="27" t="str">
        <f>Elenco_CER_comune_appoggio!H2</f>
        <v/>
      </c>
      <c r="G2" s="27" t="str">
        <f>Elenco_CER_comune_appoggio!I2</f>
        <v/>
      </c>
      <c r="H2" s="5" t="str">
        <f>Elenco_CER_comune_appoggio!J2</f>
        <v/>
      </c>
      <c r="I2" s="5" t="str">
        <f>Elenco_CER_comune_appoggio!K2</f>
        <v/>
      </c>
      <c r="J2" s="5" t="str">
        <f>Elenco_CER_comune_appoggio!L2</f>
        <v/>
      </c>
      <c r="K2" s="5" t="str">
        <f>Elenco_CER_comune_appoggio!M2</f>
        <v/>
      </c>
      <c r="L2" s="5" t="str">
        <f>Elenco_CER_comune_appoggio!N2</f>
        <v/>
      </c>
    </row>
    <row r="3">
      <c r="A3" s="27" t="str">
        <f>Elenco_CER_comune_appoggio!A3</f>
        <v>ALBIANO</v>
      </c>
      <c r="B3" s="27">
        <f>Elenco_CER_comune_appoggio!B3</f>
        <v>38041</v>
      </c>
      <c r="C3" s="27" t="str">
        <f>Elenco_CER_comune_appoggio!C3</f>
        <v>ALBIANO</v>
      </c>
      <c r="D3" s="27" t="str">
        <f>Elenco_CER_comune_appoggio!E3</f>
        <v>LAVIS</v>
      </c>
      <c r="E3" s="27" t="str">
        <f>Elenco_CER_comune_appoggio!F3</f>
        <v>AC221E00018</v>
      </c>
      <c r="F3" s="27" t="str">
        <f>Elenco_CER_comune_appoggio!H3</f>
        <v>CER ZARGA
FONDAZIONE SOLERGIA</v>
      </c>
      <c r="G3" s="27" t="str">
        <f>Elenco_CER_comune_appoggio!I3</f>
        <v>CER CAR
CER DEL SARCA
KONCERT</v>
      </c>
      <c r="H3" s="5" t="str">
        <f>Elenco_CER_comune_appoggio!J3</f>
        <v/>
      </c>
      <c r="I3" s="5" t="str">
        <f>Elenco_CER_comune_appoggio!K3</f>
        <v/>
      </c>
      <c r="J3" s="5" t="str">
        <f>Elenco_CER_comune_appoggio!L3</f>
        <v/>
      </c>
      <c r="K3" s="5" t="str">
        <f>Elenco_CER_comune_appoggio!M3</f>
        <v/>
      </c>
      <c r="L3" s="5" t="str">
        <f>Elenco_CER_comune_appoggio!N3</f>
        <v/>
      </c>
    </row>
    <row r="4">
      <c r="A4" s="27" t="str">
        <f>Elenco_CER_comune_appoggio!A4</f>
        <v>ALDENO</v>
      </c>
      <c r="B4" s="27">
        <f>Elenco_CER_comune_appoggio!B4</f>
        <v>38060</v>
      </c>
      <c r="C4" s="27" t="str">
        <f>Elenco_CER_comune_appoggio!C4</f>
        <v>ALDENO</v>
      </c>
      <c r="D4" s="27" t="str">
        <f>Elenco_CER_comune_appoggio!E4</f>
        <v>TN SUD</v>
      </c>
      <c r="E4" s="27" t="str">
        <f>Elenco_CER_comune_appoggio!F4</f>
        <v>AC221E00015</v>
      </c>
      <c r="F4" s="27" t="str">
        <f>Elenco_CER_comune_appoggio!H4</f>
        <v/>
      </c>
      <c r="G4" s="27" t="str">
        <f>Elenco_CER_comune_appoggio!I4</f>
        <v>CER CAR</v>
      </c>
      <c r="H4" s="5" t="str">
        <f>Elenco_CER_comune_appoggio!J4</f>
        <v/>
      </c>
      <c r="I4" s="5" t="str">
        <f>Elenco_CER_comune_appoggio!K4</f>
        <v/>
      </c>
      <c r="J4" s="5" t="str">
        <f>Elenco_CER_comune_appoggio!L4</f>
        <v/>
      </c>
      <c r="K4" s="5" t="str">
        <f>Elenco_CER_comune_appoggio!M4</f>
        <v/>
      </c>
      <c r="L4" s="5" t="str">
        <f>Elenco_CER_comune_appoggio!N4</f>
        <v/>
      </c>
    </row>
    <row r="5">
      <c r="A5" s="27" t="str">
        <f>Elenco_CER_comune_appoggio!A5</f>
        <v>ALTAVALLE</v>
      </c>
      <c r="B5" s="27">
        <f>Elenco_CER_comune_appoggio!B5</f>
        <v>38092</v>
      </c>
      <c r="C5" s="27" t="str">
        <f>Elenco_CER_comune_appoggio!C5</f>
        <v>FAVER</v>
      </c>
      <c r="D5" s="27" t="str">
        <f>Elenco_CER_comune_appoggio!E5</f>
        <v>S.MICHELE</v>
      </c>
      <c r="E5" s="27" t="str">
        <f>Elenco_CER_comune_appoggio!F5</f>
        <v>AC221E00016</v>
      </c>
      <c r="F5" s="27" t="str">
        <f>Elenco_CER_comune_appoggio!H5</f>
        <v>KONCERT</v>
      </c>
      <c r="G5" s="27" t="str">
        <f>Elenco_CER_comune_appoggio!I5</f>
        <v/>
      </c>
      <c r="H5" s="5" t="str">
        <f>Elenco_CER_comune_appoggio!J5</f>
        <v/>
      </c>
      <c r="I5" s="5" t="str">
        <f>Elenco_CER_comune_appoggio!K5</f>
        <v/>
      </c>
      <c r="J5" s="5" t="str">
        <f>Elenco_CER_comune_appoggio!L5</f>
        <v/>
      </c>
      <c r="K5" s="5" t="str">
        <f>Elenco_CER_comune_appoggio!M5</f>
        <v/>
      </c>
      <c r="L5" s="5" t="str">
        <f>Elenco_CER_comune_appoggio!N5</f>
        <v/>
      </c>
    </row>
    <row r="6">
      <c r="A6" s="27" t="str">
        <f>Elenco_CER_comune_appoggio!A6</f>
        <v>ALTAVALLE</v>
      </c>
      <c r="B6" s="27">
        <f>Elenco_CER_comune_appoggio!B6</f>
        <v>38092</v>
      </c>
      <c r="C6" s="27" t="str">
        <f>Elenco_CER_comune_appoggio!C6</f>
        <v>GRAUNO</v>
      </c>
      <c r="D6" s="27" t="str">
        <f>Elenco_CER_comune_appoggio!E6</f>
        <v>VARENA</v>
      </c>
      <c r="E6" s="27" t="str">
        <f>Elenco_CER_comune_appoggio!F6</f>
        <v>AC221E00022</v>
      </c>
      <c r="F6" s="27" t="str">
        <f>Elenco_CER_comune_appoggio!H6</f>
        <v>EYCO SOCIETÀ COOPERATIVA</v>
      </c>
      <c r="G6" s="27" t="str">
        <f>Elenco_CER_comune_appoggio!I6</f>
        <v>CER CEMBRA
CER FIEMME</v>
      </c>
      <c r="H6" s="5" t="str">
        <f>Elenco_CER_comune_appoggio!J6</f>
        <v/>
      </c>
      <c r="I6" s="5" t="str">
        <f>Elenco_CER_comune_appoggio!K6</f>
        <v/>
      </c>
      <c r="J6" s="5" t="str">
        <f>Elenco_CER_comune_appoggio!L6</f>
        <v/>
      </c>
      <c r="K6" s="5" t="str">
        <f>Elenco_CER_comune_appoggio!M6</f>
        <v/>
      </c>
      <c r="L6" s="5" t="str">
        <f>Elenco_CER_comune_appoggio!N6</f>
        <v/>
      </c>
    </row>
    <row r="7">
      <c r="A7" s="27" t="str">
        <f>Elenco_CER_comune_appoggio!A7</f>
        <v>ALTAVALLE</v>
      </c>
      <c r="B7" s="27">
        <f>Elenco_CER_comune_appoggio!B7</f>
        <v>38092</v>
      </c>
      <c r="C7" s="27" t="str">
        <f>Elenco_CER_comune_appoggio!C7</f>
        <v>GRUMES</v>
      </c>
      <c r="D7" s="27" t="str">
        <f>Elenco_CER_comune_appoggio!E7</f>
        <v>VARENA</v>
      </c>
      <c r="E7" s="27" t="str">
        <f>Elenco_CER_comune_appoggio!F7</f>
        <v>AC221E00022</v>
      </c>
      <c r="F7" s="27" t="str">
        <f>Elenco_CER_comune_appoggio!H7</f>
        <v>EYCO SOCIETÀ COOPERATIVA</v>
      </c>
      <c r="G7" s="27" t="str">
        <f>Elenco_CER_comune_appoggio!I7</f>
        <v>CER CEMBRA
CER FIEMME</v>
      </c>
      <c r="H7" s="5" t="str">
        <f>Elenco_CER_comune_appoggio!J7</f>
        <v/>
      </c>
      <c r="I7" s="5" t="str">
        <f>Elenco_CER_comune_appoggio!K7</f>
        <v/>
      </c>
      <c r="J7" s="5" t="str">
        <f>Elenco_CER_comune_appoggio!L7</f>
        <v/>
      </c>
      <c r="K7" s="5" t="str">
        <f>Elenco_CER_comune_appoggio!M7</f>
        <v/>
      </c>
      <c r="L7" s="5" t="str">
        <f>Elenco_CER_comune_appoggio!N7</f>
        <v/>
      </c>
    </row>
    <row r="8">
      <c r="A8" s="27" t="str">
        <f>Elenco_CER_comune_appoggio!A8</f>
        <v>ALTAVALLE</v>
      </c>
      <c r="B8" s="27">
        <f>Elenco_CER_comune_appoggio!B8</f>
        <v>38092</v>
      </c>
      <c r="C8" s="27" t="str">
        <f>Elenco_CER_comune_appoggio!C8</f>
        <v>VALDA</v>
      </c>
      <c r="D8" s="27" t="str">
        <f>Elenco_CER_comune_appoggio!E8</f>
        <v>VARENA</v>
      </c>
      <c r="E8" s="27" t="str">
        <f>Elenco_CER_comune_appoggio!F8</f>
        <v>AC221E00022</v>
      </c>
      <c r="F8" s="27" t="str">
        <f>Elenco_CER_comune_appoggio!H8</f>
        <v>EYCO SOCIETÀ COOPERATIVA</v>
      </c>
      <c r="G8" s="27" t="str">
        <f>Elenco_CER_comune_appoggio!I8</f>
        <v>CER CEMBRA
CER FIEMME</v>
      </c>
      <c r="H8" s="5" t="str">
        <f>Elenco_CER_comune_appoggio!J8</f>
        <v/>
      </c>
      <c r="I8" s="5" t="str">
        <f>Elenco_CER_comune_appoggio!K8</f>
        <v/>
      </c>
      <c r="J8" s="5" t="str">
        <f>Elenco_CER_comune_appoggio!L8</f>
        <v/>
      </c>
      <c r="K8" s="5" t="str">
        <f>Elenco_CER_comune_appoggio!M8</f>
        <v/>
      </c>
      <c r="L8" s="5" t="str">
        <f>Elenco_CER_comune_appoggio!N8</f>
        <v/>
      </c>
    </row>
    <row r="9">
      <c r="A9" s="27" t="str">
        <f>Elenco_CER_comune_appoggio!A9</f>
        <v>ALTOPIANO DELLA VIGOLANA</v>
      </c>
      <c r="B9" s="27">
        <f>Elenco_CER_comune_appoggio!B9</f>
        <v>38049</v>
      </c>
      <c r="C9" s="27" t="str">
        <f>Elenco_CER_comune_appoggio!C9</f>
        <v>BOSENTINO</v>
      </c>
      <c r="D9" s="27" t="str">
        <f>Elenco_CER_comune_appoggio!E9</f>
        <v>CALDONAZZO</v>
      </c>
      <c r="E9" s="27" t="str">
        <f>Elenco_CER_comune_appoggio!F9</f>
        <v>AC221E00020</v>
      </c>
      <c r="F9" s="27" t="str">
        <f>Elenco_CER_comune_appoggio!H9</f>
        <v>GREENLAND</v>
      </c>
      <c r="G9" s="27" t="str">
        <f>Elenco_CER_comune_appoggio!I9</f>
        <v>CER TENNA</v>
      </c>
      <c r="H9" s="5" t="str">
        <f>Elenco_CER_comune_appoggio!J9</f>
        <v/>
      </c>
      <c r="I9" s="5" t="str">
        <f>Elenco_CER_comune_appoggio!K9</f>
        <v/>
      </c>
      <c r="J9" s="5" t="str">
        <f>Elenco_CER_comune_appoggio!L9</f>
        <v/>
      </c>
      <c r="K9" s="5" t="str">
        <f>Elenco_CER_comune_appoggio!M9</f>
        <v/>
      </c>
      <c r="L9" s="5" t="str">
        <f>Elenco_CER_comune_appoggio!N9</f>
        <v/>
      </c>
    </row>
    <row r="10">
      <c r="A10" s="27" t="str">
        <f>Elenco_CER_comune_appoggio!A10</f>
        <v>ALTOPIANO DELLA VIGOLANA</v>
      </c>
      <c r="B10" s="27">
        <f>Elenco_CER_comune_appoggio!B10</f>
        <v>38049</v>
      </c>
      <c r="C10" s="27" t="str">
        <f>Elenco_CER_comune_appoggio!C10</f>
        <v>CENTA S.NICOLO</v>
      </c>
      <c r="D10" s="27" t="str">
        <f>Elenco_CER_comune_appoggio!E10</f>
        <v>CALDONAZZO</v>
      </c>
      <c r="E10" s="27" t="str">
        <f>Elenco_CER_comune_appoggio!F10</f>
        <v>AC221E00020</v>
      </c>
      <c r="F10" s="27" t="str">
        <f>Elenco_CER_comune_appoggio!H10</f>
        <v>GREENLAND</v>
      </c>
      <c r="G10" s="27" t="str">
        <f>Elenco_CER_comune_appoggio!I10</f>
        <v>CER TENNA</v>
      </c>
      <c r="H10" s="5" t="str">
        <f>Elenco_CER_comune_appoggio!J10</f>
        <v/>
      </c>
      <c r="I10" s="5" t="str">
        <f>Elenco_CER_comune_appoggio!K10</f>
        <v/>
      </c>
      <c r="J10" s="5" t="str">
        <f>Elenco_CER_comune_appoggio!L10</f>
        <v/>
      </c>
      <c r="K10" s="5" t="str">
        <f>Elenco_CER_comune_appoggio!M10</f>
        <v/>
      </c>
      <c r="L10" s="5" t="str">
        <f>Elenco_CER_comune_appoggio!N10</f>
        <v/>
      </c>
    </row>
    <row r="11">
      <c r="A11" s="27" t="str">
        <f>Elenco_CER_comune_appoggio!A11</f>
        <v>ALTOPIANO DELLA VIGOLANA</v>
      </c>
      <c r="B11" s="27">
        <f>Elenco_CER_comune_appoggio!B11</f>
        <v>38049</v>
      </c>
      <c r="C11" s="27" t="str">
        <f>Elenco_CER_comune_appoggio!C11</f>
        <v>VATTARO</v>
      </c>
      <c r="D11" s="27" t="str">
        <f>Elenco_CER_comune_appoggio!E11</f>
        <v>CALDONAZZO</v>
      </c>
      <c r="E11" s="27" t="str">
        <f>Elenco_CER_comune_appoggio!F11</f>
        <v>AC221E00020</v>
      </c>
      <c r="F11" s="27" t="str">
        <f>Elenco_CER_comune_appoggio!H11</f>
        <v>GREENLAND</v>
      </c>
      <c r="G11" s="27" t="str">
        <f>Elenco_CER_comune_appoggio!I11</f>
        <v>CER TENNA</v>
      </c>
      <c r="H11" s="5" t="str">
        <f>Elenco_CER_comune_appoggio!J11</f>
        <v/>
      </c>
      <c r="I11" s="5" t="str">
        <f>Elenco_CER_comune_appoggio!K11</f>
        <v/>
      </c>
      <c r="J11" s="5" t="str">
        <f>Elenco_CER_comune_appoggio!L11</f>
        <v/>
      </c>
      <c r="K11" s="5" t="str">
        <f>Elenco_CER_comune_appoggio!M11</f>
        <v/>
      </c>
      <c r="L11" s="5" t="str">
        <f>Elenco_CER_comune_appoggio!N11</f>
        <v/>
      </c>
    </row>
    <row r="12">
      <c r="A12" s="27" t="str">
        <f>Elenco_CER_comune_appoggio!A12</f>
        <v>ALTOPIANO DELLA VIGOLANA</v>
      </c>
      <c r="B12" s="27">
        <f>Elenco_CER_comune_appoggio!B12</f>
        <v>38049</v>
      </c>
      <c r="C12" s="27" t="str">
        <f>Elenco_CER_comune_appoggio!C12</f>
        <v>VIGOLO VATTARO</v>
      </c>
      <c r="D12" s="27" t="str">
        <f>Elenco_CER_comune_appoggio!E12</f>
        <v>CALDONAZZO</v>
      </c>
      <c r="E12" s="27" t="str">
        <f>Elenco_CER_comune_appoggio!F12</f>
        <v>AC221E00020</v>
      </c>
      <c r="F12" s="27" t="str">
        <f>Elenco_CER_comune_appoggio!H12</f>
        <v>GREENLAND</v>
      </c>
      <c r="G12" s="27" t="str">
        <f>Elenco_CER_comune_appoggio!I12</f>
        <v>CER TENNA</v>
      </c>
      <c r="H12" s="5" t="str">
        <f>Elenco_CER_comune_appoggio!J12</f>
        <v/>
      </c>
      <c r="I12" s="5" t="str">
        <f>Elenco_CER_comune_appoggio!K12</f>
        <v/>
      </c>
      <c r="J12" s="5" t="str">
        <f>Elenco_CER_comune_appoggio!L12</f>
        <v/>
      </c>
      <c r="K12" s="5" t="str">
        <f>Elenco_CER_comune_appoggio!M12</f>
        <v/>
      </c>
      <c r="L12" s="5" t="str">
        <f>Elenco_CER_comune_appoggio!N12</f>
        <v/>
      </c>
    </row>
    <row r="13">
      <c r="A13" s="27" t="str">
        <f>Elenco_CER_comune_appoggio!A13</f>
        <v>ALTOPIANO DELLA VIGOLANA</v>
      </c>
      <c r="B13" s="27">
        <f>Elenco_CER_comune_appoggio!B13</f>
        <v>38049</v>
      </c>
      <c r="C13" s="27" t="str">
        <f>Elenco_CER_comune_appoggio!C13</f>
        <v>VIGOLO VATTARO</v>
      </c>
      <c r="D13" s="27" t="str">
        <f>Elenco_CER_comune_appoggio!E13</f>
        <v>TN SUD</v>
      </c>
      <c r="E13" s="27" t="str">
        <f>Elenco_CER_comune_appoggio!F13</f>
        <v>AC221E00015</v>
      </c>
      <c r="F13" s="27" t="str">
        <f>Elenco_CER_comune_appoggio!H13</f>
        <v/>
      </c>
      <c r="G13" s="27" t="str">
        <f>Elenco_CER_comune_appoggio!I13</f>
        <v>CER CAR</v>
      </c>
      <c r="H13" s="5" t="str">
        <f>Elenco_CER_comune_appoggio!J13</f>
        <v/>
      </c>
      <c r="I13" s="5" t="str">
        <f>Elenco_CER_comune_appoggio!K13</f>
        <v/>
      </c>
      <c r="J13" s="5" t="str">
        <f>Elenco_CER_comune_appoggio!L13</f>
        <v/>
      </c>
      <c r="K13" s="5" t="str">
        <f>Elenco_CER_comune_appoggio!M13</f>
        <v/>
      </c>
      <c r="L13" s="5" t="str">
        <f>Elenco_CER_comune_appoggio!N13</f>
        <v/>
      </c>
    </row>
    <row r="14">
      <c r="A14" s="27" t="str">
        <f>Elenco_CER_comune_appoggio!A14</f>
        <v>AMBLAR-DON</v>
      </c>
      <c r="B14" s="27">
        <f>Elenco_CER_comune_appoggio!B14</f>
        <v>38011</v>
      </c>
      <c r="C14" s="27" t="str">
        <f>Elenco_CER_comune_appoggio!C14</f>
        <v>AMBLAR</v>
      </c>
      <c r="D14" s="27" t="str">
        <f>Elenco_CER_comune_appoggio!E14</f>
        <v>TASSULLO</v>
      </c>
      <c r="E14" s="27" t="str">
        <f>Elenco_CER_comune_appoggio!F14</f>
        <v>AC221E00010</v>
      </c>
      <c r="F14" s="27" t="str">
        <f>Elenco_CER_comune_appoggio!H14</f>
        <v>EYCO SOCIETÀ COOPERATIVA
NOS ENERGIA</v>
      </c>
      <c r="G14" s="27" t="str">
        <f>Elenco_CER_comune_appoggio!I14</f>
        <v/>
      </c>
      <c r="H14" s="5" t="str">
        <f>Elenco_CER_comune_appoggio!J14</f>
        <v/>
      </c>
      <c r="I14" s="5" t="str">
        <f>Elenco_CER_comune_appoggio!K14</f>
        <v/>
      </c>
      <c r="J14" s="5" t="str">
        <f>Elenco_CER_comune_appoggio!L14</f>
        <v/>
      </c>
      <c r="K14" s="5" t="str">
        <f>Elenco_CER_comune_appoggio!M14</f>
        <v/>
      </c>
      <c r="L14" s="5" t="str">
        <f>Elenco_CER_comune_appoggio!N14</f>
        <v/>
      </c>
    </row>
    <row r="15">
      <c r="A15" s="27" t="str">
        <f>Elenco_CER_comune_appoggio!A15</f>
        <v>AMBLAR-DON</v>
      </c>
      <c r="B15" s="27">
        <f>Elenco_CER_comune_appoggio!B15</f>
        <v>38011</v>
      </c>
      <c r="C15" s="27" t="str">
        <f>Elenco_CER_comune_appoggio!C15</f>
        <v>DON</v>
      </c>
      <c r="D15" s="27" t="str">
        <f>Elenco_CER_comune_appoggio!E15</f>
        <v>TASSULLO</v>
      </c>
      <c r="E15" s="27" t="str">
        <f>Elenco_CER_comune_appoggio!F15</f>
        <v>AC221E00010</v>
      </c>
      <c r="F15" s="27" t="str">
        <f>Elenco_CER_comune_appoggio!H15</f>
        <v>EYCO SOCIETÀ COOPERATIVA
NOS ENERGIA</v>
      </c>
      <c r="G15" s="27" t="str">
        <f>Elenco_CER_comune_appoggio!I15</f>
        <v/>
      </c>
      <c r="H15" s="5" t="str">
        <f>Elenco_CER_comune_appoggio!J15</f>
        <v/>
      </c>
      <c r="I15" s="5" t="str">
        <f>Elenco_CER_comune_appoggio!K15</f>
        <v/>
      </c>
      <c r="J15" s="5" t="str">
        <f>Elenco_CER_comune_appoggio!L15</f>
        <v/>
      </c>
      <c r="K15" s="5" t="str">
        <f>Elenco_CER_comune_appoggio!M15</f>
        <v/>
      </c>
      <c r="L15" s="5" t="str">
        <f>Elenco_CER_comune_appoggio!N15</f>
        <v/>
      </c>
    </row>
    <row r="16">
      <c r="A16" s="27" t="str">
        <f>Elenco_CER_comune_appoggio!A16</f>
        <v>ANDALO</v>
      </c>
      <c r="B16" s="27">
        <f>Elenco_CER_comune_appoggio!B16</f>
        <v>38010</v>
      </c>
      <c r="C16" s="27" t="str">
        <f>Elenco_CER_comune_appoggio!C16</f>
        <v>ANDALO</v>
      </c>
      <c r="D16" s="27" t="str">
        <f>Elenco_CER_comune_appoggio!E16</f>
        <v>NEMBIA</v>
      </c>
      <c r="E16" s="27" t="str">
        <f>Elenco_CER_comune_appoggio!F16</f>
        <v>AC221E00007</v>
      </c>
      <c r="F16" s="27" t="str">
        <f>Elenco_CER_comune_appoggio!H16</f>
        <v>EUREKA CER</v>
      </c>
      <c r="G16" s="27" t="str">
        <f>Elenco_CER_comune_appoggio!I16</f>
        <v>CER DEL SARCA</v>
      </c>
      <c r="H16" s="5" t="str">
        <f>Elenco_CER_comune_appoggio!J16</f>
        <v/>
      </c>
      <c r="I16" s="5" t="str">
        <f>Elenco_CER_comune_appoggio!K16</f>
        <v/>
      </c>
      <c r="J16" s="5" t="str">
        <f>Elenco_CER_comune_appoggio!L16</f>
        <v/>
      </c>
      <c r="K16" s="5" t="str">
        <f>Elenco_CER_comune_appoggio!M16</f>
        <v/>
      </c>
      <c r="L16" s="5" t="str">
        <f>Elenco_CER_comune_appoggio!N16</f>
        <v/>
      </c>
    </row>
    <row r="17">
      <c r="A17" s="27" t="str">
        <f>Elenco_CER_comune_appoggio!A17</f>
        <v>ARCO</v>
      </c>
      <c r="B17" s="27">
        <f>Elenco_CER_comune_appoggio!B17</f>
        <v>38062</v>
      </c>
      <c r="C17" s="27" t="str">
        <f>Elenco_CER_comune_appoggio!C17</f>
        <v>ARCO</v>
      </c>
      <c r="D17" s="27" t="str">
        <f>Elenco_CER_comune_appoggio!E17</f>
        <v>ARCO</v>
      </c>
      <c r="E17" s="27" t="str">
        <f>Elenco_CER_comune_appoggio!F17</f>
        <v>AC221E00005</v>
      </c>
      <c r="F17" s="27" t="str">
        <f>Elenco_CER_comune_appoggio!H17</f>
        <v>EYCO SOCIETÀ COOPERATIVA</v>
      </c>
      <c r="G17" s="27" t="str">
        <f>Elenco_CER_comune_appoggio!I17</f>
        <v>CER DEL SARCA</v>
      </c>
      <c r="H17" s="5" t="str">
        <f>Elenco_CER_comune_appoggio!J17</f>
        <v/>
      </c>
      <c r="I17" s="5" t="str">
        <f>Elenco_CER_comune_appoggio!K17</f>
        <v/>
      </c>
      <c r="J17" s="5" t="str">
        <f>Elenco_CER_comune_appoggio!L17</f>
        <v/>
      </c>
      <c r="K17" s="5" t="str">
        <f>Elenco_CER_comune_appoggio!M17</f>
        <v/>
      </c>
      <c r="L17" s="5" t="str">
        <f>Elenco_CER_comune_appoggio!N17</f>
        <v/>
      </c>
    </row>
    <row r="18">
      <c r="A18" s="27" t="str">
        <f>Elenco_CER_comune_appoggio!A18</f>
        <v>ARCO</v>
      </c>
      <c r="B18" s="27">
        <f>Elenco_CER_comune_appoggio!B18</f>
        <v>38062</v>
      </c>
      <c r="C18" s="27" t="str">
        <f>Elenco_CER_comune_appoggio!C18</f>
        <v>ARCO</v>
      </c>
      <c r="D18" s="27" t="str">
        <f>Elenco_CER_comune_appoggio!E18</f>
        <v>DRO</v>
      </c>
      <c r="E18" s="27" t="str">
        <f>Elenco_CER_comune_appoggio!F18</f>
        <v>AC221E00008</v>
      </c>
      <c r="F18" s="27" t="str">
        <f>Elenco_CER_comune_appoggio!H18</f>
        <v/>
      </c>
      <c r="G18" s="27" t="str">
        <f>Elenco_CER_comune_appoggio!I18</f>
        <v>CER DEL SARCA</v>
      </c>
      <c r="H18" s="5" t="str">
        <f>Elenco_CER_comune_appoggio!J18</f>
        <v/>
      </c>
      <c r="I18" s="5" t="str">
        <f>Elenco_CER_comune_appoggio!K18</f>
        <v/>
      </c>
      <c r="J18" s="5" t="str">
        <f>Elenco_CER_comune_appoggio!L18</f>
        <v/>
      </c>
      <c r="K18" s="5" t="str">
        <f>Elenco_CER_comune_appoggio!M18</f>
        <v/>
      </c>
      <c r="L18" s="5" t="str">
        <f>Elenco_CER_comune_appoggio!N18</f>
        <v/>
      </c>
    </row>
    <row r="19">
      <c r="A19" s="27" t="str">
        <f>Elenco_CER_comune_appoggio!A19</f>
        <v>AVIO</v>
      </c>
      <c r="B19" s="27">
        <f>Elenco_CER_comune_appoggio!B19</f>
        <v>38063</v>
      </c>
      <c r="C19" s="27" t="str">
        <f>Elenco_CER_comune_appoggio!C19</f>
        <v>AVIO</v>
      </c>
      <c r="D19" s="27" t="str">
        <f>Elenco_CER_comune_appoggio!E19</f>
        <v>AVIO</v>
      </c>
      <c r="E19" s="27" t="str">
        <f>Elenco_CER_comune_appoggio!F19</f>
        <v>AC221E00011</v>
      </c>
      <c r="F19" s="27" t="str">
        <f>Elenco_CER_comune_appoggio!H19</f>
        <v/>
      </c>
      <c r="G19" s="27" t="str">
        <f>Elenco_CER_comune_appoggio!I19</f>
        <v/>
      </c>
      <c r="H19" s="5" t="str">
        <f>Elenco_CER_comune_appoggio!J19</f>
        <v/>
      </c>
      <c r="I19" s="5" t="str">
        <f>Elenco_CER_comune_appoggio!K19</f>
        <v/>
      </c>
      <c r="J19" s="5" t="str">
        <f>Elenco_CER_comune_appoggio!L19</f>
        <v/>
      </c>
      <c r="K19" s="5" t="str">
        <f>Elenco_CER_comune_appoggio!M19</f>
        <v/>
      </c>
      <c r="L19" s="5" t="str">
        <f>Elenco_CER_comune_appoggio!N19</f>
        <v/>
      </c>
    </row>
    <row r="20">
      <c r="A20" s="27" t="str">
        <f>Elenco_CER_comune_appoggio!A20</f>
        <v>AVIO</v>
      </c>
      <c r="B20" s="27">
        <f>Elenco_CER_comune_appoggio!B20</f>
        <v>38063</v>
      </c>
      <c r="C20" s="27" t="str">
        <f>Elenco_CER_comune_appoggio!C20</f>
        <v>AVIO</v>
      </c>
      <c r="D20" s="27" t="str">
        <f>Elenco_CER_comune_appoggio!E20</f>
        <v>MASOCORONA</v>
      </c>
      <c r="E20" s="27" t="str">
        <f>Elenco_CER_comune_appoggio!F20</f>
        <v>AC221E00013</v>
      </c>
      <c r="F20" s="27" t="str">
        <f>Elenco_CER_comune_appoggio!H20</f>
        <v/>
      </c>
      <c r="G20" s="27" t="str">
        <f>Elenco_CER_comune_appoggio!I20</f>
        <v/>
      </c>
      <c r="H20" s="5" t="str">
        <f>Elenco_CER_comune_appoggio!J20</f>
        <v/>
      </c>
      <c r="I20" s="5" t="str">
        <f>Elenco_CER_comune_appoggio!K20</f>
        <v/>
      </c>
      <c r="J20" s="5" t="str">
        <f>Elenco_CER_comune_appoggio!L20</f>
        <v/>
      </c>
      <c r="K20" s="5" t="str">
        <f>Elenco_CER_comune_appoggio!M20</f>
        <v/>
      </c>
      <c r="L20" s="5" t="str">
        <f>Elenco_CER_comune_appoggio!N20</f>
        <v/>
      </c>
    </row>
    <row r="21">
      <c r="A21" s="27" t="str">
        <f>Elenco_CER_comune_appoggio!A21</f>
        <v>BASELGA DI PINE'</v>
      </c>
      <c r="B21" s="27">
        <f>Elenco_CER_comune_appoggio!B21</f>
        <v>38042</v>
      </c>
      <c r="C21" s="27" t="str">
        <f>Elenco_CER_comune_appoggio!C21</f>
        <v>BASELGA DI PINE'</v>
      </c>
      <c r="D21" s="27" t="str">
        <f>Elenco_CER_comune_appoggio!E21</f>
        <v>BRAZZANIGA</v>
      </c>
      <c r="E21" s="27" t="str">
        <f>Elenco_CER_comune_appoggio!F21</f>
        <v>AC221E00021</v>
      </c>
      <c r="F21" s="27" t="str">
        <f>Elenco_CER_comune_appoggio!H21</f>
        <v>EYCO SOCIETÀ COOPERATIVA</v>
      </c>
      <c r="G21" s="27" t="str">
        <f>Elenco_CER_comune_appoggio!I21</f>
        <v>CIVE C'è
COM.EN.PINE'</v>
      </c>
      <c r="H21" s="5" t="str">
        <f>Elenco_CER_comune_appoggio!J21</f>
        <v/>
      </c>
      <c r="I21" s="5" t="str">
        <f>Elenco_CER_comune_appoggio!K21</f>
        <v/>
      </c>
      <c r="J21" s="5" t="str">
        <f>Elenco_CER_comune_appoggio!L21</f>
        <v/>
      </c>
      <c r="K21" s="5" t="str">
        <f>Elenco_CER_comune_appoggio!M21</f>
        <v/>
      </c>
      <c r="L21" s="5" t="str">
        <f>Elenco_CER_comune_appoggio!N21</f>
        <v/>
      </c>
    </row>
    <row r="22">
      <c r="A22" s="27" t="str">
        <f>Elenco_CER_comune_appoggio!A22</f>
        <v>BASELGA DI PINE'</v>
      </c>
      <c r="B22" s="27">
        <f>Elenco_CER_comune_appoggio!B22</f>
        <v>38042</v>
      </c>
      <c r="C22" s="27" t="str">
        <f>Elenco_CER_comune_appoggio!C22</f>
        <v>BASELGA DI PINE'</v>
      </c>
      <c r="D22" s="27" t="str">
        <f>Elenco_CER_comune_appoggio!E22</f>
        <v>LAVIS</v>
      </c>
      <c r="E22" s="27" t="str">
        <f>Elenco_CER_comune_appoggio!F22</f>
        <v>AC221E00018</v>
      </c>
      <c r="F22" s="27" t="str">
        <f>Elenco_CER_comune_appoggio!H22</f>
        <v>CER ZARGA
FONDAZIONE SOLERGIA</v>
      </c>
      <c r="G22" s="27" t="str">
        <f>Elenco_CER_comune_appoggio!I22</f>
        <v>CER CAR
CER DEL SARCA
KONCERT</v>
      </c>
      <c r="H22" s="5" t="str">
        <f>Elenco_CER_comune_appoggio!J22</f>
        <v/>
      </c>
      <c r="I22" s="5" t="str">
        <f>Elenco_CER_comune_appoggio!K22</f>
        <v/>
      </c>
      <c r="J22" s="5" t="str">
        <f>Elenco_CER_comune_appoggio!L22</f>
        <v/>
      </c>
      <c r="K22" s="5" t="str">
        <f>Elenco_CER_comune_appoggio!M22</f>
        <v/>
      </c>
      <c r="L22" s="5" t="str">
        <f>Elenco_CER_comune_appoggio!N22</f>
        <v/>
      </c>
    </row>
    <row r="23">
      <c r="A23" s="27" t="str">
        <f>Elenco_CER_comune_appoggio!A23</f>
        <v>BASELGA DI PINE'</v>
      </c>
      <c r="B23" s="27">
        <f>Elenco_CER_comune_appoggio!B23</f>
        <v>38042</v>
      </c>
      <c r="C23" s="27" t="str">
        <f>Elenco_CER_comune_appoggio!C23</f>
        <v>BASELGA DI PINE'</v>
      </c>
      <c r="D23" s="27" t="str">
        <f>Elenco_CER_comune_appoggio!E23</f>
        <v>P.S. GIORGIO</v>
      </c>
      <c r="E23" s="27" t="str">
        <f>Elenco_CER_comune_appoggio!F23</f>
        <v>AC221E00019</v>
      </c>
      <c r="F23" s="27" t="str">
        <f>Elenco_CER_comune_appoggio!H23</f>
        <v>CER CAR</v>
      </c>
      <c r="G23" s="27" t="str">
        <f>Elenco_CER_comune_appoggio!I23</f>
        <v>KONCERT
TECER</v>
      </c>
      <c r="H23" s="5" t="str">
        <f>Elenco_CER_comune_appoggio!J23</f>
        <v/>
      </c>
      <c r="I23" s="5" t="str">
        <f>Elenco_CER_comune_appoggio!K23</f>
        <v/>
      </c>
      <c r="J23" s="5" t="str">
        <f>Elenco_CER_comune_appoggio!L23</f>
        <v/>
      </c>
      <c r="K23" s="5" t="str">
        <f>Elenco_CER_comune_appoggio!M23</f>
        <v/>
      </c>
      <c r="L23" s="5" t="str">
        <f>Elenco_CER_comune_appoggio!N23</f>
        <v/>
      </c>
    </row>
    <row r="24">
      <c r="A24" s="27" t="str">
        <f>Elenco_CER_comune_appoggio!A24</f>
        <v>BASELGA DI PINE'</v>
      </c>
      <c r="B24" s="27">
        <f>Elenco_CER_comune_appoggio!B24</f>
        <v>38042</v>
      </c>
      <c r="C24" s="27" t="str">
        <f>Elenco_CER_comune_appoggio!C24</f>
        <v>BASELGA DI PINE'</v>
      </c>
      <c r="D24" s="27" t="str">
        <f>Elenco_CER_comune_appoggio!E24</f>
        <v>S.MICHELE</v>
      </c>
      <c r="E24" s="27" t="str">
        <f>Elenco_CER_comune_appoggio!F24</f>
        <v>AC221E00016</v>
      </c>
      <c r="F24" s="27" t="str">
        <f>Elenco_CER_comune_appoggio!H24</f>
        <v>KONCERT</v>
      </c>
      <c r="G24" s="27" t="str">
        <f>Elenco_CER_comune_appoggio!I24</f>
        <v/>
      </c>
      <c r="H24" s="5" t="str">
        <f>Elenco_CER_comune_appoggio!J24</f>
        <v/>
      </c>
      <c r="I24" s="5" t="str">
        <f>Elenco_CER_comune_appoggio!K24</f>
        <v/>
      </c>
      <c r="J24" s="5" t="str">
        <f>Elenco_CER_comune_appoggio!L24</f>
        <v/>
      </c>
      <c r="K24" s="5" t="str">
        <f>Elenco_CER_comune_appoggio!M24</f>
        <v/>
      </c>
      <c r="L24" s="5" t="str">
        <f>Elenco_CER_comune_appoggio!N24</f>
        <v/>
      </c>
    </row>
    <row r="25">
      <c r="A25" s="27" t="str">
        <f>Elenco_CER_comune_appoggio!A25</f>
        <v>BEDOLLO</v>
      </c>
      <c r="B25" s="27">
        <f>Elenco_CER_comune_appoggio!B25</f>
        <v>38043</v>
      </c>
      <c r="C25" s="27" t="str">
        <f>Elenco_CER_comune_appoggio!C25</f>
        <v>BEDOLLO</v>
      </c>
      <c r="D25" s="27" t="str">
        <f>Elenco_CER_comune_appoggio!E25</f>
        <v>BRAZZANIGA</v>
      </c>
      <c r="E25" s="27" t="str">
        <f>Elenco_CER_comune_appoggio!F25</f>
        <v>AC221E00021</v>
      </c>
      <c r="F25" s="27" t="str">
        <f>Elenco_CER_comune_appoggio!H25</f>
        <v>EYCO SOCIETÀ COOPERATIVA</v>
      </c>
      <c r="G25" s="27" t="str">
        <f>Elenco_CER_comune_appoggio!I25</f>
        <v>CIVE C'è
COM.EN.PINE'</v>
      </c>
      <c r="H25" s="5" t="str">
        <f>Elenco_CER_comune_appoggio!J25</f>
        <v/>
      </c>
      <c r="I25" s="5" t="str">
        <f>Elenco_CER_comune_appoggio!K25</f>
        <v/>
      </c>
      <c r="J25" s="5" t="str">
        <f>Elenco_CER_comune_appoggio!L25</f>
        <v/>
      </c>
      <c r="K25" s="5" t="str">
        <f>Elenco_CER_comune_appoggio!M25</f>
        <v/>
      </c>
      <c r="L25" s="5" t="str">
        <f>Elenco_CER_comune_appoggio!N25</f>
        <v/>
      </c>
    </row>
    <row r="26">
      <c r="A26" s="27" t="str">
        <f>Elenco_CER_comune_appoggio!A26</f>
        <v>BEDOLLO</v>
      </c>
      <c r="B26" s="27">
        <f>Elenco_CER_comune_appoggio!B26</f>
        <v>38043</v>
      </c>
      <c r="C26" s="27" t="str">
        <f>Elenco_CER_comune_appoggio!C26</f>
        <v>BEDOLLO</v>
      </c>
      <c r="D26" s="27" t="str">
        <f>Elenco_CER_comune_appoggio!E26</f>
        <v>S.MICHELE</v>
      </c>
      <c r="E26" s="27" t="str">
        <f>Elenco_CER_comune_appoggio!F26</f>
        <v>AC221E00016</v>
      </c>
      <c r="F26" s="27" t="str">
        <f>Elenco_CER_comune_appoggio!H26</f>
        <v>KONCERT</v>
      </c>
      <c r="G26" s="27" t="str">
        <f>Elenco_CER_comune_appoggio!I26</f>
        <v/>
      </c>
      <c r="H26" s="5" t="str">
        <f>Elenco_CER_comune_appoggio!J26</f>
        <v/>
      </c>
      <c r="I26" s="5" t="str">
        <f>Elenco_CER_comune_appoggio!K26</f>
        <v/>
      </c>
      <c r="J26" s="5" t="str">
        <f>Elenco_CER_comune_appoggio!L26</f>
        <v/>
      </c>
      <c r="K26" s="5" t="str">
        <f>Elenco_CER_comune_appoggio!M26</f>
        <v/>
      </c>
      <c r="L26" s="5" t="str">
        <f>Elenco_CER_comune_appoggio!N26</f>
        <v/>
      </c>
    </row>
    <row r="27">
      <c r="A27" s="27" t="str">
        <f>Elenco_CER_comune_appoggio!A27</f>
        <v>BEDOLLO</v>
      </c>
      <c r="B27" s="27">
        <f>Elenco_CER_comune_appoggio!B27</f>
        <v>38043</v>
      </c>
      <c r="C27" s="27" t="str">
        <f>Elenco_CER_comune_appoggio!C27</f>
        <v>BEDOLLO</v>
      </c>
      <c r="D27" s="27" t="str">
        <f>Elenco_CER_comune_appoggio!E27</f>
        <v>VARENA</v>
      </c>
      <c r="E27" s="27" t="str">
        <f>Elenco_CER_comune_appoggio!F27</f>
        <v>AC221E00022</v>
      </c>
      <c r="F27" s="27" t="str">
        <f>Elenco_CER_comune_appoggio!H27</f>
        <v>EYCO SOCIETÀ COOPERATIVA</v>
      </c>
      <c r="G27" s="27" t="str">
        <f>Elenco_CER_comune_appoggio!I27</f>
        <v>CER CEMBRA
CER FIEMME</v>
      </c>
      <c r="H27" s="5" t="str">
        <f>Elenco_CER_comune_appoggio!J27</f>
        <v/>
      </c>
      <c r="I27" s="5" t="str">
        <f>Elenco_CER_comune_appoggio!K27</f>
        <v/>
      </c>
      <c r="J27" s="5" t="str">
        <f>Elenco_CER_comune_appoggio!L27</f>
        <v/>
      </c>
      <c r="K27" s="5" t="str">
        <f>Elenco_CER_comune_appoggio!M27</f>
        <v/>
      </c>
      <c r="L27" s="5" t="str">
        <f>Elenco_CER_comune_appoggio!N27</f>
        <v/>
      </c>
    </row>
    <row r="28">
      <c r="A28" s="27" t="str">
        <f>Elenco_CER_comune_appoggio!A28</f>
        <v>BESENELLO</v>
      </c>
      <c r="B28" s="27">
        <f>Elenco_CER_comune_appoggio!B28</f>
        <v>38060</v>
      </c>
      <c r="C28" s="27" t="str">
        <f>Elenco_CER_comune_appoggio!C28</f>
        <v>BESENELLO</v>
      </c>
      <c r="D28" s="27" t="str">
        <f>Elenco_CER_comune_appoggio!E28</f>
        <v>ROVERETO NORD</v>
      </c>
      <c r="E28" s="27" t="str">
        <f>Elenco_CER_comune_appoggio!F28</f>
        <v>AC221E00014</v>
      </c>
      <c r="F28" s="27" t="str">
        <f>Elenco_CER_comune_appoggio!H28</f>
        <v>EYCO SOCIETÀ COOPERATIVA
GREENLAND</v>
      </c>
      <c r="G28" s="27" t="str">
        <f>Elenco_CER_comune_appoggio!I28</f>
        <v>CER SOLIDALE TRENTINA
CER VALLAGARINA</v>
      </c>
      <c r="H28" s="5" t="str">
        <f>Elenco_CER_comune_appoggio!J28</f>
        <v/>
      </c>
      <c r="I28" s="5" t="str">
        <f>Elenco_CER_comune_appoggio!K28</f>
        <v/>
      </c>
      <c r="J28" s="5" t="str">
        <f>Elenco_CER_comune_appoggio!L28</f>
        <v/>
      </c>
      <c r="K28" s="5" t="str">
        <f>Elenco_CER_comune_appoggio!M28</f>
        <v/>
      </c>
      <c r="L28" s="5" t="str">
        <f>Elenco_CER_comune_appoggio!N28</f>
        <v/>
      </c>
    </row>
    <row r="29">
      <c r="A29" s="27" t="str">
        <f>Elenco_CER_comune_appoggio!A29</f>
        <v>BESENELLO</v>
      </c>
      <c r="B29" s="27">
        <f>Elenco_CER_comune_appoggio!B29</f>
        <v>38060</v>
      </c>
      <c r="C29" s="27" t="str">
        <f>Elenco_CER_comune_appoggio!C29</f>
        <v>BESENELLO</v>
      </c>
      <c r="D29" s="27" t="str">
        <f>Elenco_CER_comune_appoggio!E29</f>
        <v>TN SUD</v>
      </c>
      <c r="E29" s="27" t="str">
        <f>Elenco_CER_comune_appoggio!F29</f>
        <v>AC221E00015</v>
      </c>
      <c r="F29" s="27" t="str">
        <f>Elenco_CER_comune_appoggio!H29</f>
        <v/>
      </c>
      <c r="G29" s="27" t="str">
        <f>Elenco_CER_comune_appoggio!I29</f>
        <v>CER CAR</v>
      </c>
      <c r="H29" s="5" t="str">
        <f>Elenco_CER_comune_appoggio!J29</f>
        <v/>
      </c>
      <c r="I29" s="5" t="str">
        <f>Elenco_CER_comune_appoggio!K29</f>
        <v/>
      </c>
      <c r="J29" s="5" t="str">
        <f>Elenco_CER_comune_appoggio!L29</f>
        <v/>
      </c>
      <c r="K29" s="5" t="str">
        <f>Elenco_CER_comune_appoggio!M29</f>
        <v/>
      </c>
      <c r="L29" s="5" t="str">
        <f>Elenco_CER_comune_appoggio!N29</f>
        <v/>
      </c>
    </row>
    <row r="30">
      <c r="A30" s="27" t="str">
        <f>Elenco_CER_comune_appoggio!A30</f>
        <v>BIENO</v>
      </c>
      <c r="B30" s="27">
        <f>Elenco_CER_comune_appoggio!B30</f>
        <v>38050</v>
      </c>
      <c r="C30" s="27" t="str">
        <f>Elenco_CER_comune_appoggio!C30</f>
        <v>BIENO</v>
      </c>
      <c r="D30" s="27" t="str">
        <f>Elenco_CER_comune_appoggio!E30</f>
        <v>SCURELLE</v>
      </c>
      <c r="E30" s="27" t="str">
        <f>Elenco_CER_comune_appoggio!F30</f>
        <v>AC221E00024</v>
      </c>
      <c r="F30" s="27" t="str">
        <f>Elenco_CER_comune_appoggio!H30</f>
        <v>CER.TO - CER TRENTINO ORIENTALE</v>
      </c>
      <c r="G30" s="27" t="str">
        <f>Elenco_CER_comune_appoggio!I30</f>
        <v>CERVALS</v>
      </c>
      <c r="H30" s="5" t="str">
        <f>Elenco_CER_comune_appoggio!J30</f>
        <v/>
      </c>
      <c r="I30" s="5" t="str">
        <f>Elenco_CER_comune_appoggio!K30</f>
        <v/>
      </c>
      <c r="J30" s="5" t="str">
        <f>Elenco_CER_comune_appoggio!L30</f>
        <v/>
      </c>
      <c r="K30" s="5" t="str">
        <f>Elenco_CER_comune_appoggio!M30</f>
        <v/>
      </c>
      <c r="L30" s="5" t="str">
        <f>Elenco_CER_comune_appoggio!N30</f>
        <v/>
      </c>
    </row>
    <row r="31">
      <c r="A31" s="27" t="str">
        <f>Elenco_CER_comune_appoggio!A31</f>
        <v>BOCENAGO</v>
      </c>
      <c r="B31" s="27">
        <f>Elenco_CER_comune_appoggio!B31</f>
        <v>38080</v>
      </c>
      <c r="C31" s="27" t="str">
        <f>Elenco_CER_comune_appoggio!C31</f>
        <v>BOCENAGO</v>
      </c>
      <c r="D31" s="27" t="str">
        <f>Elenco_CER_comune_appoggio!E31</f>
        <v>GIUSTINO</v>
      </c>
      <c r="E31" s="27" t="str">
        <f>Elenco_CER_comune_appoggio!F31</f>
        <v>AC221E00003</v>
      </c>
      <c r="F31" s="27" t="str">
        <f>Elenco_CER_comune_appoggio!H31</f>
        <v/>
      </c>
      <c r="G31" s="27" t="str">
        <f>Elenco_CER_comune_appoggio!I31</f>
        <v>CER DEL SARCA</v>
      </c>
      <c r="H31" s="5" t="str">
        <f>Elenco_CER_comune_appoggio!J31</f>
        <v/>
      </c>
      <c r="I31" s="5" t="str">
        <f>Elenco_CER_comune_appoggio!K31</f>
        <v/>
      </c>
      <c r="J31" s="5" t="str">
        <f>Elenco_CER_comune_appoggio!L31</f>
        <v/>
      </c>
      <c r="K31" s="5" t="str">
        <f>Elenco_CER_comune_appoggio!M31</f>
        <v/>
      </c>
      <c r="L31" s="5" t="str">
        <f>Elenco_CER_comune_appoggio!N31</f>
        <v/>
      </c>
    </row>
    <row r="32">
      <c r="A32" s="27" t="str">
        <f>Elenco_CER_comune_appoggio!A32</f>
        <v>BORGO CHIESE</v>
      </c>
      <c r="B32" s="27">
        <f>Elenco_CER_comune_appoggio!B32</f>
        <v>38083</v>
      </c>
      <c r="C32" s="27" t="str">
        <f>Elenco_CER_comune_appoggio!C32</f>
        <v>BRIONE</v>
      </c>
      <c r="D32" s="27" t="str">
        <f>Elenco_CER_comune_appoggio!E32</f>
        <v>CIMEGO</v>
      </c>
      <c r="E32" s="27" t="str">
        <f>Elenco_CER_comune_appoggio!F32</f>
        <v>AC221E00001</v>
      </c>
      <c r="F32" s="27" t="str">
        <f>Elenco_CER_comune_appoggio!H32</f>
        <v/>
      </c>
      <c r="G32" s="27" t="str">
        <f>Elenco_CER_comune_appoggio!I32</f>
        <v/>
      </c>
      <c r="H32" s="5" t="str">
        <f>Elenco_CER_comune_appoggio!J32</f>
        <v/>
      </c>
      <c r="I32" s="5" t="str">
        <f>Elenco_CER_comune_appoggio!K32</f>
        <v/>
      </c>
      <c r="J32" s="5" t="str">
        <f>Elenco_CER_comune_appoggio!L32</f>
        <v/>
      </c>
      <c r="K32" s="5" t="str">
        <f>Elenco_CER_comune_appoggio!M32</f>
        <v/>
      </c>
      <c r="L32" s="5" t="str">
        <f>Elenco_CER_comune_appoggio!N32</f>
        <v/>
      </c>
    </row>
    <row r="33">
      <c r="A33" s="27" t="str">
        <f>Elenco_CER_comune_appoggio!A33</f>
        <v>BORGO CHIESE</v>
      </c>
      <c r="B33" s="27">
        <f>Elenco_CER_comune_appoggio!B33</f>
        <v>38083</v>
      </c>
      <c r="C33" s="27" t="str">
        <f>Elenco_CER_comune_appoggio!C33</f>
        <v>CIMEGO</v>
      </c>
      <c r="D33" s="27" t="str">
        <f>Elenco_CER_comune_appoggio!E33</f>
        <v>CIMEGO</v>
      </c>
      <c r="E33" s="27" t="str">
        <f>Elenco_CER_comune_appoggio!F33</f>
        <v>AC221E00001</v>
      </c>
      <c r="F33" s="27" t="str">
        <f>Elenco_CER_comune_appoggio!H33</f>
        <v/>
      </c>
      <c r="G33" s="27" t="str">
        <f>Elenco_CER_comune_appoggio!I33</f>
        <v/>
      </c>
      <c r="H33" s="5" t="str">
        <f>Elenco_CER_comune_appoggio!J33</f>
        <v/>
      </c>
      <c r="I33" s="5" t="str">
        <f>Elenco_CER_comune_appoggio!K33</f>
        <v/>
      </c>
      <c r="J33" s="5" t="str">
        <f>Elenco_CER_comune_appoggio!L33</f>
        <v/>
      </c>
      <c r="K33" s="5" t="str">
        <f>Elenco_CER_comune_appoggio!M33</f>
        <v/>
      </c>
      <c r="L33" s="5" t="str">
        <f>Elenco_CER_comune_appoggio!N33</f>
        <v/>
      </c>
    </row>
    <row r="34">
      <c r="A34" s="27" t="str">
        <f>Elenco_CER_comune_appoggio!A34</f>
        <v>BORGO CHIESE</v>
      </c>
      <c r="B34" s="27">
        <f>Elenco_CER_comune_appoggio!B34</f>
        <v>38083</v>
      </c>
      <c r="C34" s="27" t="str">
        <f>Elenco_CER_comune_appoggio!C34</f>
        <v>CONDINO</v>
      </c>
      <c r="D34" s="27" t="str">
        <f>Elenco_CER_comune_appoggio!E34</f>
        <v>STORO</v>
      </c>
      <c r="E34" s="27" t="str">
        <f>Elenco_CER_comune_appoggio!F34</f>
        <v>AC221E00002</v>
      </c>
      <c r="F34" s="27" t="str">
        <f>Elenco_CER_comune_appoggio!H34</f>
        <v>LA BUONA FONTE</v>
      </c>
      <c r="G34" s="27" t="str">
        <f>Elenco_CER_comune_appoggio!I34</f>
        <v>CER DEL SARCA</v>
      </c>
      <c r="H34" s="5" t="str">
        <f>Elenco_CER_comune_appoggio!J34</f>
        <v/>
      </c>
      <c r="I34" s="5" t="str">
        <f>Elenco_CER_comune_appoggio!K34</f>
        <v/>
      </c>
      <c r="J34" s="5" t="str">
        <f>Elenco_CER_comune_appoggio!L34</f>
        <v/>
      </c>
      <c r="K34" s="5" t="str">
        <f>Elenco_CER_comune_appoggio!M34</f>
        <v/>
      </c>
      <c r="L34" s="5" t="str">
        <f>Elenco_CER_comune_appoggio!N34</f>
        <v/>
      </c>
    </row>
    <row r="35">
      <c r="A35" s="27" t="str">
        <f>Elenco_CER_comune_appoggio!A35</f>
        <v>BORGO D'ANAUNIA</v>
      </c>
      <c r="B35" s="27">
        <f>Elenco_CER_comune_appoggio!B35</f>
        <v>38013</v>
      </c>
      <c r="C35" s="27" t="str">
        <f>Elenco_CER_comune_appoggio!C35</f>
        <v>CASTELFONDO</v>
      </c>
      <c r="D35" s="27" t="str">
        <f>Elenco_CER_comune_appoggio!E35</f>
        <v>TASSULLO</v>
      </c>
      <c r="E35" s="27" t="str">
        <f>Elenco_CER_comune_appoggio!F35</f>
        <v>AC221E00010</v>
      </c>
      <c r="F35" s="27" t="str">
        <f>Elenco_CER_comune_appoggio!H35</f>
        <v>EYCO SOCIETÀ COOPERATIVA
NOS ENERGIA</v>
      </c>
      <c r="G35" s="27" t="str">
        <f>Elenco_CER_comune_appoggio!I35</f>
        <v/>
      </c>
      <c r="H35" s="5" t="str">
        <f>Elenco_CER_comune_appoggio!J35</f>
        <v/>
      </c>
      <c r="I35" s="5" t="str">
        <f>Elenco_CER_comune_appoggio!K35</f>
        <v/>
      </c>
      <c r="J35" s="5" t="str">
        <f>Elenco_CER_comune_appoggio!L35</f>
        <v/>
      </c>
      <c r="K35" s="5" t="str">
        <f>Elenco_CER_comune_appoggio!M35</f>
        <v/>
      </c>
      <c r="L35" s="5" t="str">
        <f>Elenco_CER_comune_appoggio!N35</f>
        <v/>
      </c>
    </row>
    <row r="36">
      <c r="A36" s="27" t="str">
        <f>Elenco_CER_comune_appoggio!A36</f>
        <v>BORGO D'ANAUNIA</v>
      </c>
      <c r="B36" s="27">
        <f>Elenco_CER_comune_appoggio!B36</f>
        <v>38013</v>
      </c>
      <c r="C36" s="27" t="str">
        <f>Elenco_CER_comune_appoggio!C36</f>
        <v>FONDO</v>
      </c>
      <c r="D36" s="27" t="str">
        <f>Elenco_CER_comune_appoggio!E36</f>
        <v>TASSULLO</v>
      </c>
      <c r="E36" s="27" t="str">
        <f>Elenco_CER_comune_appoggio!F36</f>
        <v>AC221E00010</v>
      </c>
      <c r="F36" s="27" t="str">
        <f>Elenco_CER_comune_appoggio!H36</f>
        <v>EYCO SOCIETÀ COOPERATIVA
NOS ENERGIA</v>
      </c>
      <c r="G36" s="27" t="str">
        <f>Elenco_CER_comune_appoggio!I36</f>
        <v/>
      </c>
      <c r="H36" s="5" t="str">
        <f>Elenco_CER_comune_appoggio!J36</f>
        <v/>
      </c>
      <c r="I36" s="5" t="str">
        <f>Elenco_CER_comune_appoggio!K36</f>
        <v/>
      </c>
      <c r="J36" s="5" t="str">
        <f>Elenco_CER_comune_appoggio!L36</f>
        <v/>
      </c>
      <c r="K36" s="5" t="str">
        <f>Elenco_CER_comune_appoggio!M36</f>
        <v/>
      </c>
      <c r="L36" s="5" t="str">
        <f>Elenco_CER_comune_appoggio!N36</f>
        <v/>
      </c>
    </row>
    <row r="37">
      <c r="A37" s="27" t="str">
        <f>Elenco_CER_comune_appoggio!A37</f>
        <v>BORGO D'ANAUNIA</v>
      </c>
      <c r="B37" s="27">
        <f>Elenco_CER_comune_appoggio!B37</f>
        <v>38013</v>
      </c>
      <c r="C37" s="27" t="str">
        <f>Elenco_CER_comune_appoggio!C37</f>
        <v>MALOSCO</v>
      </c>
      <c r="D37" s="27" t="str">
        <f>Elenco_CER_comune_appoggio!E37</f>
        <v>TASSULLO</v>
      </c>
      <c r="E37" s="27" t="str">
        <f>Elenco_CER_comune_appoggio!F37</f>
        <v>AC221E00010</v>
      </c>
      <c r="F37" s="27" t="str">
        <f>Elenco_CER_comune_appoggio!H37</f>
        <v>EYCO SOCIETÀ COOPERATIVA
NOS ENERGIA</v>
      </c>
      <c r="G37" s="27" t="str">
        <f>Elenco_CER_comune_appoggio!I37</f>
        <v/>
      </c>
      <c r="H37" s="5" t="str">
        <f>Elenco_CER_comune_appoggio!J37</f>
        <v/>
      </c>
      <c r="I37" s="5" t="str">
        <f>Elenco_CER_comune_appoggio!K37</f>
        <v/>
      </c>
      <c r="J37" s="5" t="str">
        <f>Elenco_CER_comune_appoggio!L37</f>
        <v/>
      </c>
      <c r="K37" s="5" t="str">
        <f>Elenco_CER_comune_appoggio!M37</f>
        <v/>
      </c>
      <c r="L37" s="5" t="str">
        <f>Elenco_CER_comune_appoggio!N37</f>
        <v/>
      </c>
    </row>
    <row r="38">
      <c r="A38" s="27" t="str">
        <f>Elenco_CER_comune_appoggio!A38</f>
        <v>BORGO LARES</v>
      </c>
      <c r="B38" s="27">
        <f>Elenco_CER_comune_appoggio!B38</f>
        <v>38079</v>
      </c>
      <c r="C38" s="27" t="str">
        <f>Elenco_CER_comune_appoggio!C38</f>
        <v>BOLBENO</v>
      </c>
      <c r="D38" s="27" t="str">
        <f>Elenco_CER_comune_appoggio!E38</f>
        <v>LA ROCCA</v>
      </c>
      <c r="E38" s="27" t="str">
        <f>Elenco_CER_comune_appoggio!F38</f>
        <v>AC221E00000</v>
      </c>
      <c r="F38" s="27" t="str">
        <f>Elenco_CER_comune_appoggio!H38</f>
        <v>CER DEL SARCA</v>
      </c>
      <c r="G38" s="27" t="str">
        <f>Elenco_CER_comune_appoggio!I38</f>
        <v/>
      </c>
      <c r="H38" s="5" t="str">
        <f>Elenco_CER_comune_appoggio!J38</f>
        <v/>
      </c>
      <c r="I38" s="5" t="str">
        <f>Elenco_CER_comune_appoggio!K38</f>
        <v/>
      </c>
      <c r="J38" s="5" t="str">
        <f>Elenco_CER_comune_appoggio!L38</f>
        <v/>
      </c>
      <c r="K38" s="5" t="str">
        <f>Elenco_CER_comune_appoggio!M38</f>
        <v/>
      </c>
      <c r="L38" s="5" t="str">
        <f>Elenco_CER_comune_appoggio!N38</f>
        <v/>
      </c>
    </row>
    <row r="39">
      <c r="A39" s="27" t="str">
        <f>Elenco_CER_comune_appoggio!A39</f>
        <v>BORGO VALSUGANA</v>
      </c>
      <c r="B39" s="27">
        <f>Elenco_CER_comune_appoggio!B39</f>
        <v>38051</v>
      </c>
      <c r="C39" s="27" t="str">
        <f>Elenco_CER_comune_appoggio!C39</f>
        <v>BORGO VALSUGANA</v>
      </c>
      <c r="D39" s="27" t="str">
        <f>Elenco_CER_comune_appoggio!E39</f>
        <v>BORGO V</v>
      </c>
      <c r="E39" s="27" t="str">
        <f>Elenco_CER_comune_appoggio!F39</f>
        <v>AC221E00023</v>
      </c>
      <c r="F39" s="27" t="str">
        <f>Elenco_CER_comune_appoggio!H39</f>
        <v>CER.TO - CER TRENTINO ORIENTALE
EYCO SOCIETÀ COOPERATIVA</v>
      </c>
      <c r="G39" s="27" t="str">
        <f>Elenco_CER_comune_appoggio!I39</f>
        <v/>
      </c>
      <c r="H39" s="5" t="str">
        <f>Elenco_CER_comune_appoggio!J39</f>
        <v/>
      </c>
      <c r="I39" s="5" t="str">
        <f>Elenco_CER_comune_appoggio!K39</f>
        <v/>
      </c>
      <c r="J39" s="5" t="str">
        <f>Elenco_CER_comune_appoggio!L39</f>
        <v/>
      </c>
      <c r="K39" s="5" t="str">
        <f>Elenco_CER_comune_appoggio!M39</f>
        <v/>
      </c>
      <c r="L39" s="5" t="str">
        <f>Elenco_CER_comune_appoggio!N39</f>
        <v/>
      </c>
    </row>
    <row r="40">
      <c r="A40" s="27" t="str">
        <f>Elenco_CER_comune_appoggio!A40</f>
        <v>BORGO VALSUGANA</v>
      </c>
      <c r="B40" s="27">
        <f>Elenco_CER_comune_appoggio!B40</f>
        <v>38051</v>
      </c>
      <c r="C40" s="27" t="str">
        <f>Elenco_CER_comune_appoggio!C40</f>
        <v>BORGO VALSUGANA</v>
      </c>
      <c r="D40" s="27" t="str">
        <f>Elenco_CER_comune_appoggio!E40</f>
        <v>SCURELLE</v>
      </c>
      <c r="E40" s="27" t="str">
        <f>Elenco_CER_comune_appoggio!F40</f>
        <v>AC221E00024</v>
      </c>
      <c r="F40" s="27" t="str">
        <f>Elenco_CER_comune_appoggio!H40</f>
        <v>CER.TO - CER TRENTINO ORIENTALE</v>
      </c>
      <c r="G40" s="27" t="str">
        <f>Elenco_CER_comune_appoggio!I40</f>
        <v>CERVALS</v>
      </c>
      <c r="H40" s="5" t="str">
        <f>Elenco_CER_comune_appoggio!J40</f>
        <v/>
      </c>
      <c r="I40" s="5" t="str">
        <f>Elenco_CER_comune_appoggio!K40</f>
        <v/>
      </c>
      <c r="J40" s="5" t="str">
        <f>Elenco_CER_comune_appoggio!L40</f>
        <v/>
      </c>
      <c r="K40" s="5" t="str">
        <f>Elenco_CER_comune_appoggio!M40</f>
        <v/>
      </c>
      <c r="L40" s="5" t="str">
        <f>Elenco_CER_comune_appoggio!N40</f>
        <v/>
      </c>
    </row>
    <row r="41">
      <c r="A41" s="27" t="str">
        <f>Elenco_CER_comune_appoggio!A41</f>
        <v>BRENTONICO</v>
      </c>
      <c r="B41" s="27">
        <f>Elenco_CER_comune_appoggio!B41</f>
        <v>38060</v>
      </c>
      <c r="C41" s="27" t="str">
        <f>Elenco_CER_comune_appoggio!C41</f>
        <v>BRENTONICO</v>
      </c>
      <c r="D41" s="27" t="str">
        <f>Elenco_CER_comune_appoggio!E41</f>
        <v>ARCO</v>
      </c>
      <c r="E41" s="27" t="str">
        <f>Elenco_CER_comune_appoggio!F41</f>
        <v>AC221E00005</v>
      </c>
      <c r="F41" s="27" t="str">
        <f>Elenco_CER_comune_appoggio!H41</f>
        <v>EYCO SOCIETÀ COOPERATIVA</v>
      </c>
      <c r="G41" s="27" t="str">
        <f>Elenco_CER_comune_appoggio!I41</f>
        <v>CER DEL SARCA</v>
      </c>
      <c r="H41" s="5" t="str">
        <f>Elenco_CER_comune_appoggio!J41</f>
        <v/>
      </c>
      <c r="I41" s="5" t="str">
        <f>Elenco_CER_comune_appoggio!K41</f>
        <v/>
      </c>
      <c r="J41" s="5" t="str">
        <f>Elenco_CER_comune_appoggio!L41</f>
        <v/>
      </c>
      <c r="K41" s="5" t="str">
        <f>Elenco_CER_comune_appoggio!M41</f>
        <v/>
      </c>
      <c r="L41" s="5" t="str">
        <f>Elenco_CER_comune_appoggio!N41</f>
        <v/>
      </c>
    </row>
    <row r="42">
      <c r="A42" s="27" t="str">
        <f>Elenco_CER_comune_appoggio!A42</f>
        <v>BRENTONICO</v>
      </c>
      <c r="B42" s="27">
        <f>Elenco_CER_comune_appoggio!B42</f>
        <v>38060</v>
      </c>
      <c r="C42" s="27" t="str">
        <f>Elenco_CER_comune_appoggio!C42</f>
        <v>BRENTONICO</v>
      </c>
      <c r="D42" s="27" t="str">
        <f>Elenco_CER_comune_appoggio!E42</f>
        <v>AVIO</v>
      </c>
      <c r="E42" s="27" t="str">
        <f>Elenco_CER_comune_appoggio!F42</f>
        <v>AC221E00011</v>
      </c>
      <c r="F42" s="27" t="str">
        <f>Elenco_CER_comune_appoggio!H42</f>
        <v/>
      </c>
      <c r="G42" s="27" t="str">
        <f>Elenco_CER_comune_appoggio!I42</f>
        <v/>
      </c>
      <c r="H42" s="5" t="str">
        <f>Elenco_CER_comune_appoggio!J42</f>
        <v/>
      </c>
      <c r="I42" s="5" t="str">
        <f>Elenco_CER_comune_appoggio!K42</f>
        <v/>
      </c>
      <c r="J42" s="5" t="str">
        <f>Elenco_CER_comune_appoggio!L42</f>
        <v/>
      </c>
      <c r="K42" s="5" t="str">
        <f>Elenco_CER_comune_appoggio!M42</f>
        <v/>
      </c>
      <c r="L42" s="5" t="str">
        <f>Elenco_CER_comune_appoggio!N42</f>
        <v/>
      </c>
    </row>
    <row r="43">
      <c r="A43" s="27" t="str">
        <f>Elenco_CER_comune_appoggio!A43</f>
        <v>BRESIMO</v>
      </c>
      <c r="B43" s="27">
        <f>Elenco_CER_comune_appoggio!B43</f>
        <v>38020</v>
      </c>
      <c r="C43" s="27" t="str">
        <f>Elenco_CER_comune_appoggio!C43</f>
        <v>BRESIMO</v>
      </c>
      <c r="D43" s="27" t="str">
        <f>Elenco_CER_comune_appoggio!E43</f>
        <v>MONCLASSICO</v>
      </c>
      <c r="E43" s="27" t="str">
        <f>Elenco_CER_comune_appoggio!F43</f>
        <v>AC221E00006</v>
      </c>
      <c r="F43" s="27" t="str">
        <f>Elenco_CER_comune_appoggio!H43</f>
        <v/>
      </c>
      <c r="G43" s="27" t="str">
        <f>Elenco_CER_comune_appoggio!I43</f>
        <v/>
      </c>
      <c r="H43" s="5" t="str">
        <f>Elenco_CER_comune_appoggio!J43</f>
        <v/>
      </c>
      <c r="I43" s="5" t="str">
        <f>Elenco_CER_comune_appoggio!K43</f>
        <v/>
      </c>
      <c r="J43" s="5" t="str">
        <f>Elenco_CER_comune_appoggio!L43</f>
        <v/>
      </c>
      <c r="K43" s="5" t="str">
        <f>Elenco_CER_comune_appoggio!M43</f>
        <v/>
      </c>
      <c r="L43" s="5" t="str">
        <f>Elenco_CER_comune_appoggio!N43</f>
        <v/>
      </c>
    </row>
    <row r="44">
      <c r="A44" s="27" t="str">
        <f>Elenco_CER_comune_appoggio!A44</f>
        <v>CADERZONE TERME</v>
      </c>
      <c r="B44" s="27">
        <f>Elenco_CER_comune_appoggio!B44</f>
        <v>38080</v>
      </c>
      <c r="C44" s="27" t="str">
        <f>Elenco_CER_comune_appoggio!C44</f>
        <v>CADERZONE</v>
      </c>
      <c r="D44" s="27" t="str">
        <f>Elenco_CER_comune_appoggio!E44</f>
        <v>GIUSTINO</v>
      </c>
      <c r="E44" s="27" t="str">
        <f>Elenco_CER_comune_appoggio!F44</f>
        <v>AC221E00003</v>
      </c>
      <c r="F44" s="27" t="str">
        <f>Elenco_CER_comune_appoggio!H44</f>
        <v/>
      </c>
      <c r="G44" s="27" t="str">
        <f>Elenco_CER_comune_appoggio!I44</f>
        <v>CER DEL SARCA</v>
      </c>
      <c r="H44" s="5" t="str">
        <f>Elenco_CER_comune_appoggio!J44</f>
        <v/>
      </c>
      <c r="I44" s="5" t="str">
        <f>Elenco_CER_comune_appoggio!K44</f>
        <v/>
      </c>
      <c r="J44" s="5" t="str">
        <f>Elenco_CER_comune_appoggio!L44</f>
        <v/>
      </c>
      <c r="K44" s="5" t="str">
        <f>Elenco_CER_comune_appoggio!M44</f>
        <v/>
      </c>
      <c r="L44" s="5" t="str">
        <f>Elenco_CER_comune_appoggio!N44</f>
        <v/>
      </c>
    </row>
    <row r="45">
      <c r="A45" s="27" t="str">
        <f>Elenco_CER_comune_appoggio!A45</f>
        <v>CALCERANICA AL LAGO</v>
      </c>
      <c r="B45" s="27">
        <f>Elenco_CER_comune_appoggio!B45</f>
        <v>38050</v>
      </c>
      <c r="C45" s="27" t="str">
        <f>Elenco_CER_comune_appoggio!C45</f>
        <v>CALCERANICA</v>
      </c>
      <c r="D45" s="27" t="str">
        <f>Elenco_CER_comune_appoggio!E45</f>
        <v>CALDONAZZO</v>
      </c>
      <c r="E45" s="27" t="str">
        <f>Elenco_CER_comune_appoggio!F45</f>
        <v>AC221E00020</v>
      </c>
      <c r="F45" s="27" t="str">
        <f>Elenco_CER_comune_appoggio!H45</f>
        <v>GREENLAND</v>
      </c>
      <c r="G45" s="27" t="str">
        <f>Elenco_CER_comune_appoggio!I45</f>
        <v>CER TENNA</v>
      </c>
      <c r="H45" s="5" t="str">
        <f>Elenco_CER_comune_appoggio!J45</f>
        <v/>
      </c>
      <c r="I45" s="5" t="str">
        <f>Elenco_CER_comune_appoggio!K45</f>
        <v/>
      </c>
      <c r="J45" s="5" t="str">
        <f>Elenco_CER_comune_appoggio!L45</f>
        <v/>
      </c>
      <c r="K45" s="5" t="str">
        <f>Elenco_CER_comune_appoggio!M45</f>
        <v/>
      </c>
      <c r="L45" s="5" t="str">
        <f>Elenco_CER_comune_appoggio!N45</f>
        <v/>
      </c>
    </row>
    <row r="46">
      <c r="A46" s="27" t="str">
        <f>Elenco_CER_comune_appoggio!A46</f>
        <v>CALDES</v>
      </c>
      <c r="B46" s="27">
        <f>Elenco_CER_comune_appoggio!B46</f>
        <v>38022</v>
      </c>
      <c r="C46" s="27" t="str">
        <f>Elenco_CER_comune_appoggio!C46</f>
        <v>CALDES</v>
      </c>
      <c r="D46" s="27" t="str">
        <f>Elenco_CER_comune_appoggio!E46</f>
        <v>MONCLASSICO</v>
      </c>
      <c r="E46" s="27" t="str">
        <f>Elenco_CER_comune_appoggio!F46</f>
        <v>AC221E00006</v>
      </c>
      <c r="F46" s="27" t="str">
        <f>Elenco_CER_comune_appoggio!H46</f>
        <v/>
      </c>
      <c r="G46" s="27" t="str">
        <f>Elenco_CER_comune_appoggio!I46</f>
        <v/>
      </c>
      <c r="H46" s="5" t="str">
        <f>Elenco_CER_comune_appoggio!J46</f>
        <v/>
      </c>
      <c r="I46" s="5" t="str">
        <f>Elenco_CER_comune_appoggio!K46</f>
        <v/>
      </c>
      <c r="J46" s="5" t="str">
        <f>Elenco_CER_comune_appoggio!L46</f>
        <v/>
      </c>
      <c r="K46" s="5" t="str">
        <f>Elenco_CER_comune_appoggio!M46</f>
        <v/>
      </c>
      <c r="L46" s="5" t="str">
        <f>Elenco_CER_comune_appoggio!N46</f>
        <v/>
      </c>
    </row>
    <row r="47">
      <c r="A47" s="27" t="str">
        <f>Elenco_CER_comune_appoggio!A47</f>
        <v>CALDONAZZO</v>
      </c>
      <c r="B47" s="27">
        <f>Elenco_CER_comune_appoggio!B47</f>
        <v>38052</v>
      </c>
      <c r="C47" s="27" t="str">
        <f>Elenco_CER_comune_appoggio!C47</f>
        <v>CALDONAZZO</v>
      </c>
      <c r="D47" s="27" t="str">
        <f>Elenco_CER_comune_appoggio!E47</f>
        <v>CALDONAZZO</v>
      </c>
      <c r="E47" s="27" t="str">
        <f>Elenco_CER_comune_appoggio!F47</f>
        <v>AC221E00020</v>
      </c>
      <c r="F47" s="27" t="str">
        <f>Elenco_CER_comune_appoggio!H47</f>
        <v>GREENLAND</v>
      </c>
      <c r="G47" s="27" t="str">
        <f>Elenco_CER_comune_appoggio!I47</f>
        <v>CER TENNA</v>
      </c>
      <c r="H47" s="5" t="str">
        <f>Elenco_CER_comune_appoggio!J47</f>
        <v/>
      </c>
      <c r="I47" s="5" t="str">
        <f>Elenco_CER_comune_appoggio!K47</f>
        <v/>
      </c>
      <c r="J47" s="5" t="str">
        <f>Elenco_CER_comune_appoggio!L47</f>
        <v/>
      </c>
      <c r="K47" s="5" t="str">
        <f>Elenco_CER_comune_appoggio!M47</f>
        <v/>
      </c>
      <c r="L47" s="5" t="str">
        <f>Elenco_CER_comune_appoggio!N47</f>
        <v/>
      </c>
    </row>
    <row r="48">
      <c r="A48" s="27" t="str">
        <f>Elenco_CER_comune_appoggio!A48</f>
        <v>CALLIANO</v>
      </c>
      <c r="B48" s="27">
        <f>Elenco_CER_comune_appoggio!B48</f>
        <v>38060</v>
      </c>
      <c r="C48" s="27" t="str">
        <f>Elenco_CER_comune_appoggio!C48</f>
        <v>CALLIANO</v>
      </c>
      <c r="D48" s="27" t="str">
        <f>Elenco_CER_comune_appoggio!E48</f>
        <v>ROVERETO NORD</v>
      </c>
      <c r="E48" s="27" t="str">
        <f>Elenco_CER_comune_appoggio!F48</f>
        <v>AC221E00014</v>
      </c>
      <c r="F48" s="27" t="str">
        <f>Elenco_CER_comune_appoggio!H48</f>
        <v>EYCO SOCIETÀ COOPERATIVA
GREENLAND</v>
      </c>
      <c r="G48" s="27" t="str">
        <f>Elenco_CER_comune_appoggio!I48</f>
        <v>CER SOLIDALE TRENTINA
CER VALLAGARINA</v>
      </c>
      <c r="H48" s="5" t="str">
        <f>Elenco_CER_comune_appoggio!J48</f>
        <v/>
      </c>
      <c r="I48" s="5" t="str">
        <f>Elenco_CER_comune_appoggio!K48</f>
        <v/>
      </c>
      <c r="J48" s="5" t="str">
        <f>Elenco_CER_comune_appoggio!L48</f>
        <v/>
      </c>
      <c r="K48" s="5" t="str">
        <f>Elenco_CER_comune_appoggio!M48</f>
        <v/>
      </c>
      <c r="L48" s="5" t="str">
        <f>Elenco_CER_comune_appoggio!N48</f>
        <v/>
      </c>
    </row>
    <row r="49">
      <c r="A49" s="27" t="str">
        <f>Elenco_CER_comune_appoggio!A49</f>
        <v>CALLIANO</v>
      </c>
      <c r="B49" s="27">
        <f>Elenco_CER_comune_appoggio!B49</f>
        <v>38060</v>
      </c>
      <c r="C49" s="27" t="str">
        <f>Elenco_CER_comune_appoggio!C49</f>
        <v>CALLIANO</v>
      </c>
      <c r="D49" s="27" t="str">
        <f>Elenco_CER_comune_appoggio!E49</f>
        <v>S.COLOMBANO</v>
      </c>
      <c r="E49" s="27" t="str">
        <f>Elenco_CER_comune_appoggio!F49</f>
        <v>AC221E00017</v>
      </c>
      <c r="F49" s="27" t="str">
        <f>Elenco_CER_comune_appoggio!H49</f>
        <v>GREENLAND</v>
      </c>
      <c r="G49" s="27" t="str">
        <f>Elenco_CER_comune_appoggio!I49</f>
        <v>CER SOLIDALE TRENTINA
ENERGIA NUOVA VALLARSA</v>
      </c>
      <c r="H49" s="5" t="str">
        <f>Elenco_CER_comune_appoggio!J49</f>
        <v/>
      </c>
      <c r="I49" s="5" t="str">
        <f>Elenco_CER_comune_appoggio!K49</f>
        <v/>
      </c>
      <c r="J49" s="5" t="str">
        <f>Elenco_CER_comune_appoggio!L49</f>
        <v/>
      </c>
      <c r="K49" s="5" t="str">
        <f>Elenco_CER_comune_appoggio!M49</f>
        <v/>
      </c>
      <c r="L49" s="5" t="str">
        <f>Elenco_CER_comune_appoggio!N49</f>
        <v/>
      </c>
    </row>
    <row r="50">
      <c r="A50" s="27" t="str">
        <f>Elenco_CER_comune_appoggio!A50</f>
        <v>CAMPITELLO DI FASSA</v>
      </c>
      <c r="B50" s="27">
        <f>Elenco_CER_comune_appoggio!B50</f>
        <v>38031</v>
      </c>
      <c r="C50" s="27" t="str">
        <f>Elenco_CER_comune_appoggio!C50</f>
        <v>CAMPITELLO</v>
      </c>
      <c r="D50" s="27" t="str">
        <f>Elenco_CER_comune_appoggio!E50</f>
        <v>CAMPITELLO</v>
      </c>
      <c r="E50" s="27" t="str">
        <f>Elenco_CER_comune_appoggio!F50</f>
        <v>AC221E00028</v>
      </c>
      <c r="F50" s="27" t="str">
        <f>Elenco_CER_comune_appoggio!H50</f>
        <v/>
      </c>
      <c r="G50" s="27" t="str">
        <f>Elenco_CER_comune_appoggio!I50</f>
        <v/>
      </c>
      <c r="H50" s="5" t="str">
        <f>Elenco_CER_comune_appoggio!J50</f>
        <v/>
      </c>
      <c r="I50" s="5" t="str">
        <f>Elenco_CER_comune_appoggio!K50</f>
        <v/>
      </c>
      <c r="J50" s="5" t="str">
        <f>Elenco_CER_comune_appoggio!L50</f>
        <v/>
      </c>
      <c r="K50" s="5" t="str">
        <f>Elenco_CER_comune_appoggio!M50</f>
        <v/>
      </c>
      <c r="L50" s="5" t="str">
        <f>Elenco_CER_comune_appoggio!N50</f>
        <v/>
      </c>
    </row>
    <row r="51">
      <c r="A51" s="27" t="str">
        <f>Elenco_CER_comune_appoggio!A51</f>
        <v>CAMPODENNO</v>
      </c>
      <c r="B51" s="27">
        <f>Elenco_CER_comune_appoggio!B51</f>
        <v>38010</v>
      </c>
      <c r="C51" s="27" t="str">
        <f>Elenco_CER_comune_appoggio!C51</f>
        <v>CAMPODENNO</v>
      </c>
      <c r="D51" s="27" t="str">
        <f>Elenco_CER_comune_appoggio!E51</f>
        <v>S.MICHELE</v>
      </c>
      <c r="E51" s="27" t="str">
        <f>Elenco_CER_comune_appoggio!F51</f>
        <v>AC221E00016</v>
      </c>
      <c r="F51" s="27" t="str">
        <f>Elenco_CER_comune_appoggio!H51</f>
        <v>KONCERT</v>
      </c>
      <c r="G51" s="27" t="str">
        <f>Elenco_CER_comune_appoggio!I51</f>
        <v/>
      </c>
      <c r="H51" s="5" t="str">
        <f>Elenco_CER_comune_appoggio!J51</f>
        <v/>
      </c>
      <c r="I51" s="5" t="str">
        <f>Elenco_CER_comune_appoggio!K51</f>
        <v/>
      </c>
      <c r="J51" s="5" t="str">
        <f>Elenco_CER_comune_appoggio!L51</f>
        <v/>
      </c>
      <c r="K51" s="5" t="str">
        <f>Elenco_CER_comune_appoggio!M51</f>
        <v/>
      </c>
      <c r="L51" s="5" t="str">
        <f>Elenco_CER_comune_appoggio!N51</f>
        <v/>
      </c>
    </row>
    <row r="52">
      <c r="A52" s="27" t="str">
        <f>Elenco_CER_comune_appoggio!A52</f>
        <v>CANAZEI</v>
      </c>
      <c r="B52" s="27">
        <f>Elenco_CER_comune_appoggio!B52</f>
        <v>38032</v>
      </c>
      <c r="C52" s="27" t="str">
        <f>Elenco_CER_comune_appoggio!C52</f>
        <v>CANAZEI</v>
      </c>
      <c r="D52" s="27" t="str">
        <f>Elenco_CER_comune_appoggio!E52</f>
        <v>CAMPITELLO</v>
      </c>
      <c r="E52" s="27" t="str">
        <f>Elenco_CER_comune_appoggio!F52</f>
        <v>AC221E00028</v>
      </c>
      <c r="F52" s="27" t="str">
        <f>Elenco_CER_comune_appoggio!H52</f>
        <v/>
      </c>
      <c r="G52" s="27" t="str">
        <f>Elenco_CER_comune_appoggio!I52</f>
        <v/>
      </c>
      <c r="H52" s="5" t="str">
        <f>Elenco_CER_comune_appoggio!J52</f>
        <v/>
      </c>
      <c r="I52" s="5" t="str">
        <f>Elenco_CER_comune_appoggio!K52</f>
        <v/>
      </c>
      <c r="J52" s="5" t="str">
        <f>Elenco_CER_comune_appoggio!L52</f>
        <v/>
      </c>
      <c r="K52" s="5" t="str">
        <f>Elenco_CER_comune_appoggio!M52</f>
        <v/>
      </c>
      <c r="L52" s="5" t="str">
        <f>Elenco_CER_comune_appoggio!N52</f>
        <v/>
      </c>
    </row>
    <row r="53">
      <c r="A53" s="27" t="str">
        <f>Elenco_CER_comune_appoggio!A53</f>
        <v>CAPRIANA</v>
      </c>
      <c r="B53" s="27">
        <f>Elenco_CER_comune_appoggio!B53</f>
        <v>38030</v>
      </c>
      <c r="C53" s="27" t="str">
        <f>Elenco_CER_comune_appoggio!C53</f>
        <v>CAPRIANA</v>
      </c>
      <c r="D53" s="27" t="str">
        <f>Elenco_CER_comune_appoggio!E53</f>
        <v>VARENA</v>
      </c>
      <c r="E53" s="27" t="str">
        <f>Elenco_CER_comune_appoggio!F53</f>
        <v>AC221E00022</v>
      </c>
      <c r="F53" s="27" t="str">
        <f>Elenco_CER_comune_appoggio!H53</f>
        <v>EYCO SOCIETÀ COOPERATIVA</v>
      </c>
      <c r="G53" s="27" t="str">
        <f>Elenco_CER_comune_appoggio!I53</f>
        <v>CER CEMBRA
CER FIEMME</v>
      </c>
      <c r="H53" s="5" t="str">
        <f>Elenco_CER_comune_appoggio!J53</f>
        <v/>
      </c>
      <c r="I53" s="5" t="str">
        <f>Elenco_CER_comune_appoggio!K53</f>
        <v/>
      </c>
      <c r="J53" s="5" t="str">
        <f>Elenco_CER_comune_appoggio!L53</f>
        <v/>
      </c>
      <c r="K53" s="5" t="str">
        <f>Elenco_CER_comune_appoggio!M53</f>
        <v/>
      </c>
      <c r="L53" s="5" t="str">
        <f>Elenco_CER_comune_appoggio!N53</f>
        <v/>
      </c>
    </row>
    <row r="54">
      <c r="A54" s="27" t="str">
        <f>Elenco_CER_comune_appoggio!A54</f>
        <v>CARISOLO</v>
      </c>
      <c r="B54" s="27">
        <f>Elenco_CER_comune_appoggio!B54</f>
        <v>38080</v>
      </c>
      <c r="C54" s="27" t="str">
        <f>Elenco_CER_comune_appoggio!C54</f>
        <v>CARISOLO</v>
      </c>
      <c r="D54" s="27" t="str">
        <f>Elenco_CER_comune_appoggio!E54</f>
        <v>GIUSTINO</v>
      </c>
      <c r="E54" s="27" t="str">
        <f>Elenco_CER_comune_appoggio!F54</f>
        <v>AC221E00003</v>
      </c>
      <c r="F54" s="27" t="str">
        <f>Elenco_CER_comune_appoggio!H54</f>
        <v/>
      </c>
      <c r="G54" s="27" t="str">
        <f>Elenco_CER_comune_appoggio!I54</f>
        <v>CER DEL SARCA</v>
      </c>
      <c r="H54" s="5" t="str">
        <f>Elenco_CER_comune_appoggio!J54</f>
        <v/>
      </c>
      <c r="I54" s="5" t="str">
        <f>Elenco_CER_comune_appoggio!K54</f>
        <v/>
      </c>
      <c r="J54" s="5" t="str">
        <f>Elenco_CER_comune_appoggio!L54</f>
        <v/>
      </c>
      <c r="K54" s="5" t="str">
        <f>Elenco_CER_comune_appoggio!M54</f>
        <v/>
      </c>
      <c r="L54" s="5" t="str">
        <f>Elenco_CER_comune_appoggio!N54</f>
        <v/>
      </c>
    </row>
    <row r="55">
      <c r="A55" s="27" t="str">
        <f>Elenco_CER_comune_appoggio!A55</f>
        <v>CARZANO</v>
      </c>
      <c r="B55" s="27">
        <f>Elenco_CER_comune_appoggio!B55</f>
        <v>38050</v>
      </c>
      <c r="C55" s="27" t="str">
        <f>Elenco_CER_comune_appoggio!C55</f>
        <v>CARZANO</v>
      </c>
      <c r="D55" s="27" t="str">
        <f>Elenco_CER_comune_appoggio!E55</f>
        <v>SCURELLE</v>
      </c>
      <c r="E55" s="27" t="str">
        <f>Elenco_CER_comune_appoggio!F55</f>
        <v>AC221E00024</v>
      </c>
      <c r="F55" s="27" t="str">
        <f>Elenco_CER_comune_appoggio!H55</f>
        <v>CER.TO - CER TRENTINO ORIENTALE</v>
      </c>
      <c r="G55" s="27" t="str">
        <f>Elenco_CER_comune_appoggio!I55</f>
        <v>CERVALS</v>
      </c>
      <c r="H55" s="5" t="str">
        <f>Elenco_CER_comune_appoggio!J55</f>
        <v/>
      </c>
      <c r="I55" s="5" t="str">
        <f>Elenco_CER_comune_appoggio!K55</f>
        <v/>
      </c>
      <c r="J55" s="5" t="str">
        <f>Elenco_CER_comune_appoggio!L55</f>
        <v/>
      </c>
      <c r="K55" s="5" t="str">
        <f>Elenco_CER_comune_appoggio!M55</f>
        <v/>
      </c>
      <c r="L55" s="5" t="str">
        <f>Elenco_CER_comune_appoggio!N55</f>
        <v/>
      </c>
    </row>
    <row r="56">
      <c r="A56" s="27" t="str">
        <f>Elenco_CER_comune_appoggio!A56</f>
        <v>CASTEL CONDINO</v>
      </c>
      <c r="B56" s="27">
        <f>Elenco_CER_comune_appoggio!B56</f>
        <v>38082</v>
      </c>
      <c r="C56" s="27" t="str">
        <f>Elenco_CER_comune_appoggio!C56</f>
        <v>CASTEL CONDINO</v>
      </c>
      <c r="D56" s="27" t="str">
        <f>Elenco_CER_comune_appoggio!E56</f>
        <v>CIMEGO</v>
      </c>
      <c r="E56" s="27" t="str">
        <f>Elenco_CER_comune_appoggio!F56</f>
        <v>AC221E00001</v>
      </c>
      <c r="F56" s="27" t="str">
        <f>Elenco_CER_comune_appoggio!H56</f>
        <v/>
      </c>
      <c r="G56" s="27" t="str">
        <f>Elenco_CER_comune_appoggio!I56</f>
        <v/>
      </c>
      <c r="H56" s="5" t="str">
        <f>Elenco_CER_comune_appoggio!J56</f>
        <v/>
      </c>
      <c r="I56" s="5" t="str">
        <f>Elenco_CER_comune_appoggio!K56</f>
        <v/>
      </c>
      <c r="J56" s="5" t="str">
        <f>Elenco_CER_comune_appoggio!L56</f>
        <v/>
      </c>
      <c r="K56" s="5" t="str">
        <f>Elenco_CER_comune_appoggio!M56</f>
        <v/>
      </c>
      <c r="L56" s="5" t="str">
        <f>Elenco_CER_comune_appoggio!N56</f>
        <v/>
      </c>
    </row>
    <row r="57">
      <c r="A57" s="27" t="str">
        <f>Elenco_CER_comune_appoggio!A57</f>
        <v>CASTEL IVANO</v>
      </c>
      <c r="B57" s="27">
        <f>Elenco_CER_comune_appoggio!B57</f>
        <v>38059</v>
      </c>
      <c r="C57" s="27" t="str">
        <f>Elenco_CER_comune_appoggio!C57</f>
        <v>IVANO FRACENA</v>
      </c>
      <c r="D57" s="27" t="str">
        <f>Elenco_CER_comune_appoggio!E57</f>
        <v>SCURELLE</v>
      </c>
      <c r="E57" s="27" t="str">
        <f>Elenco_CER_comune_appoggio!F57</f>
        <v>AC221E00024</v>
      </c>
      <c r="F57" s="27" t="str">
        <f>Elenco_CER_comune_appoggio!H57</f>
        <v>CER.TO - CER TRENTINO ORIENTALE</v>
      </c>
      <c r="G57" s="27" t="str">
        <f>Elenco_CER_comune_appoggio!I57</f>
        <v>CERVALS</v>
      </c>
      <c r="H57" s="5" t="str">
        <f>Elenco_CER_comune_appoggio!J57</f>
        <v/>
      </c>
      <c r="I57" s="5" t="str">
        <f>Elenco_CER_comune_appoggio!K57</f>
        <v/>
      </c>
      <c r="J57" s="5" t="str">
        <f>Elenco_CER_comune_appoggio!L57</f>
        <v/>
      </c>
      <c r="K57" s="5" t="str">
        <f>Elenco_CER_comune_appoggio!M57</f>
        <v/>
      </c>
      <c r="L57" s="5" t="str">
        <f>Elenco_CER_comune_appoggio!N57</f>
        <v/>
      </c>
    </row>
    <row r="58">
      <c r="A58" s="27" t="str">
        <f>Elenco_CER_comune_appoggio!A58</f>
        <v>CASTEL IVANO</v>
      </c>
      <c r="B58" s="27">
        <f>Elenco_CER_comune_appoggio!B58</f>
        <v>38059</v>
      </c>
      <c r="C58" s="27" t="str">
        <f>Elenco_CER_comune_appoggio!C58</f>
        <v>SPERA</v>
      </c>
      <c r="D58" s="27" t="str">
        <f>Elenco_CER_comune_appoggio!E58</f>
        <v>SCURELLE</v>
      </c>
      <c r="E58" s="27" t="str">
        <f>Elenco_CER_comune_appoggio!F58</f>
        <v>AC221E00024</v>
      </c>
      <c r="F58" s="27" t="str">
        <f>Elenco_CER_comune_appoggio!H58</f>
        <v>CER.TO - CER TRENTINO ORIENTALE</v>
      </c>
      <c r="G58" s="27" t="str">
        <f>Elenco_CER_comune_appoggio!I58</f>
        <v>CERVALS</v>
      </c>
      <c r="H58" s="5" t="str">
        <f>Elenco_CER_comune_appoggio!J58</f>
        <v/>
      </c>
      <c r="I58" s="5" t="str">
        <f>Elenco_CER_comune_appoggio!K58</f>
        <v/>
      </c>
      <c r="J58" s="5" t="str">
        <f>Elenco_CER_comune_appoggio!L58</f>
        <v/>
      </c>
      <c r="K58" s="5" t="str">
        <f>Elenco_CER_comune_appoggio!M58</f>
        <v/>
      </c>
      <c r="L58" s="5" t="str">
        <f>Elenco_CER_comune_appoggio!N58</f>
        <v/>
      </c>
    </row>
    <row r="59">
      <c r="A59" s="27" t="str">
        <f>Elenco_CER_comune_appoggio!A59</f>
        <v>CASTEL IVANO</v>
      </c>
      <c r="B59" s="27">
        <f>Elenco_CER_comune_appoggio!B59</f>
        <v>38059</v>
      </c>
      <c r="C59" s="27" t="str">
        <f>Elenco_CER_comune_appoggio!C59</f>
        <v>STRIGNO</v>
      </c>
      <c r="D59" s="27" t="str">
        <f>Elenco_CER_comune_appoggio!E59</f>
        <v>SCURELLE</v>
      </c>
      <c r="E59" s="27" t="str">
        <f>Elenco_CER_comune_appoggio!F59</f>
        <v>AC221E00024</v>
      </c>
      <c r="F59" s="27" t="str">
        <f>Elenco_CER_comune_appoggio!H59</f>
        <v>CER.TO - CER TRENTINO ORIENTALE</v>
      </c>
      <c r="G59" s="27" t="str">
        <f>Elenco_CER_comune_appoggio!I59</f>
        <v>CERVALS</v>
      </c>
      <c r="H59" s="5" t="str">
        <f>Elenco_CER_comune_appoggio!J59</f>
        <v/>
      </c>
      <c r="I59" s="5" t="str">
        <f>Elenco_CER_comune_appoggio!K59</f>
        <v/>
      </c>
      <c r="J59" s="5" t="str">
        <f>Elenco_CER_comune_appoggio!L59</f>
        <v/>
      </c>
      <c r="K59" s="5" t="str">
        <f>Elenco_CER_comune_appoggio!M59</f>
        <v/>
      </c>
      <c r="L59" s="5" t="str">
        <f>Elenco_CER_comune_appoggio!N59</f>
        <v/>
      </c>
    </row>
    <row r="60">
      <c r="A60" s="27" t="str">
        <f>Elenco_CER_comune_appoggio!A60</f>
        <v>CASTEL IVANO</v>
      </c>
      <c r="B60" s="27">
        <f>Elenco_CER_comune_appoggio!B60</f>
        <v>38059</v>
      </c>
      <c r="C60" s="27" t="str">
        <f>Elenco_CER_comune_appoggio!C60</f>
        <v>VILLA AGNEDO</v>
      </c>
      <c r="D60" s="27" t="str">
        <f>Elenco_CER_comune_appoggio!E60</f>
        <v>GRIGNO</v>
      </c>
      <c r="E60" s="27" t="str">
        <f>Elenco_CER_comune_appoggio!F60</f>
        <v>AC221E00027</v>
      </c>
      <c r="F60" s="27" t="str">
        <f>Elenco_CER_comune_appoggio!H60</f>
        <v>CER.TO - CER TRENTINO ORIENTALE</v>
      </c>
      <c r="G60" s="27" t="str">
        <f>Elenco_CER_comune_appoggio!I60</f>
        <v/>
      </c>
      <c r="H60" s="5" t="str">
        <f>Elenco_CER_comune_appoggio!J60</f>
        <v/>
      </c>
      <c r="I60" s="5" t="str">
        <f>Elenco_CER_comune_appoggio!K60</f>
        <v/>
      </c>
      <c r="J60" s="5" t="str">
        <f>Elenco_CER_comune_appoggio!L60</f>
        <v/>
      </c>
      <c r="K60" s="5" t="str">
        <f>Elenco_CER_comune_appoggio!M60</f>
        <v/>
      </c>
      <c r="L60" s="5" t="str">
        <f>Elenco_CER_comune_appoggio!N60</f>
        <v/>
      </c>
    </row>
    <row r="61">
      <c r="A61" s="27" t="str">
        <f>Elenco_CER_comune_appoggio!A61</f>
        <v>CASTEL IVANO</v>
      </c>
      <c r="B61" s="27">
        <f>Elenco_CER_comune_appoggio!B61</f>
        <v>38059</v>
      </c>
      <c r="C61" s="27" t="str">
        <f>Elenco_CER_comune_appoggio!C61</f>
        <v>VILLA AGNEDO</v>
      </c>
      <c r="D61" s="27" t="str">
        <f>Elenco_CER_comune_appoggio!E61</f>
        <v>SCURELLE</v>
      </c>
      <c r="E61" s="27" t="str">
        <f>Elenco_CER_comune_appoggio!F61</f>
        <v>AC221E00024</v>
      </c>
      <c r="F61" s="27" t="str">
        <f>Elenco_CER_comune_appoggio!H61</f>
        <v>CER.TO - CER TRENTINO ORIENTALE</v>
      </c>
      <c r="G61" s="27" t="str">
        <f>Elenco_CER_comune_appoggio!I61</f>
        <v>CERVALS</v>
      </c>
      <c r="H61" s="5" t="str">
        <f>Elenco_CER_comune_appoggio!J61</f>
        <v/>
      </c>
      <c r="I61" s="5" t="str">
        <f>Elenco_CER_comune_appoggio!K61</f>
        <v/>
      </c>
      <c r="J61" s="5" t="str">
        <f>Elenco_CER_comune_appoggio!L61</f>
        <v/>
      </c>
      <c r="K61" s="5" t="str">
        <f>Elenco_CER_comune_appoggio!M61</f>
        <v/>
      </c>
      <c r="L61" s="5" t="str">
        <f>Elenco_CER_comune_appoggio!N61</f>
        <v/>
      </c>
    </row>
    <row r="62">
      <c r="A62" s="27" t="str">
        <f>Elenco_CER_comune_appoggio!A62</f>
        <v>CASTELLO TESINO</v>
      </c>
      <c r="B62" s="27">
        <f>Elenco_CER_comune_appoggio!B62</f>
        <v>38053</v>
      </c>
      <c r="C62" s="27" t="str">
        <f>Elenco_CER_comune_appoggio!C62</f>
        <v>CASTELLO TESINO</v>
      </c>
      <c r="D62" s="27" t="str">
        <f>Elenco_CER_comune_appoggio!E62</f>
        <v>GRIGNO</v>
      </c>
      <c r="E62" s="27" t="str">
        <f>Elenco_CER_comune_appoggio!F62</f>
        <v>AC221E00027</v>
      </c>
      <c r="F62" s="27" t="str">
        <f>Elenco_CER_comune_appoggio!H62</f>
        <v>CER.TO - CER TRENTINO ORIENTALE</v>
      </c>
      <c r="G62" s="27" t="str">
        <f>Elenco_CER_comune_appoggio!I62</f>
        <v/>
      </c>
      <c r="H62" s="5" t="str">
        <f>Elenco_CER_comune_appoggio!J62</f>
        <v/>
      </c>
      <c r="I62" s="5" t="str">
        <f>Elenco_CER_comune_appoggio!K62</f>
        <v/>
      </c>
      <c r="J62" s="5" t="str">
        <f>Elenco_CER_comune_appoggio!L62</f>
        <v/>
      </c>
      <c r="K62" s="5" t="str">
        <f>Elenco_CER_comune_appoggio!M62</f>
        <v/>
      </c>
      <c r="L62" s="5" t="str">
        <f>Elenco_CER_comune_appoggio!N62</f>
        <v/>
      </c>
    </row>
    <row r="63">
      <c r="A63" s="27" t="str">
        <f>Elenco_CER_comune_appoggio!A63</f>
        <v>CASTELLO-MOLINA DI FIEMME</v>
      </c>
      <c r="B63" s="27">
        <f>Elenco_CER_comune_appoggio!B63</f>
        <v>38030</v>
      </c>
      <c r="C63" s="27" t="str">
        <f>Elenco_CER_comune_appoggio!C63</f>
        <v>CASTELLO</v>
      </c>
      <c r="D63" s="27" t="str">
        <f>Elenco_CER_comune_appoggio!E63</f>
        <v>VARENA</v>
      </c>
      <c r="E63" s="27" t="str">
        <f>Elenco_CER_comune_appoggio!F63</f>
        <v>AC221E00022</v>
      </c>
      <c r="F63" s="27" t="str">
        <f>Elenco_CER_comune_appoggio!H63</f>
        <v>EYCO SOCIETÀ COOPERATIVA</v>
      </c>
      <c r="G63" s="27" t="str">
        <f>Elenco_CER_comune_appoggio!I63</f>
        <v>CER CEMBRA
CER FIEMME</v>
      </c>
      <c r="H63" s="5" t="str">
        <f>Elenco_CER_comune_appoggio!J63</f>
        <v/>
      </c>
      <c r="I63" s="5" t="str">
        <f>Elenco_CER_comune_appoggio!K63</f>
        <v/>
      </c>
      <c r="J63" s="5" t="str">
        <f>Elenco_CER_comune_appoggio!L63</f>
        <v/>
      </c>
      <c r="K63" s="5" t="str">
        <f>Elenco_CER_comune_appoggio!M63</f>
        <v/>
      </c>
      <c r="L63" s="5" t="str">
        <f>Elenco_CER_comune_appoggio!N63</f>
        <v/>
      </c>
    </row>
    <row r="64">
      <c r="A64" s="27" t="str">
        <f>Elenco_CER_comune_appoggio!A64</f>
        <v>CASTELNUOVO</v>
      </c>
      <c r="B64" s="27">
        <f>Elenco_CER_comune_appoggio!B64</f>
        <v>38050</v>
      </c>
      <c r="C64" s="27" t="str">
        <f>Elenco_CER_comune_appoggio!C64</f>
        <v>CASTELNUOVO</v>
      </c>
      <c r="D64" s="27" t="str">
        <f>Elenco_CER_comune_appoggio!E64</f>
        <v>GRIGNO</v>
      </c>
      <c r="E64" s="27" t="str">
        <f>Elenco_CER_comune_appoggio!F64</f>
        <v>AC221E00027</v>
      </c>
      <c r="F64" s="27" t="str">
        <f>Elenco_CER_comune_appoggio!H64</f>
        <v>CER.TO - CER TRENTINO ORIENTALE</v>
      </c>
      <c r="G64" s="27" t="str">
        <f>Elenco_CER_comune_appoggio!I64</f>
        <v/>
      </c>
      <c r="H64" s="5" t="str">
        <f>Elenco_CER_comune_appoggio!J64</f>
        <v/>
      </c>
      <c r="I64" s="5" t="str">
        <f>Elenco_CER_comune_appoggio!K64</f>
        <v/>
      </c>
      <c r="J64" s="5" t="str">
        <f>Elenco_CER_comune_appoggio!L64</f>
        <v/>
      </c>
      <c r="K64" s="5" t="str">
        <f>Elenco_CER_comune_appoggio!M64</f>
        <v/>
      </c>
      <c r="L64" s="5" t="str">
        <f>Elenco_CER_comune_appoggio!N64</f>
        <v/>
      </c>
    </row>
    <row r="65">
      <c r="A65" s="27" t="str">
        <f>Elenco_CER_comune_appoggio!A65</f>
        <v>CASTELNUOVO</v>
      </c>
      <c r="B65" s="27">
        <f>Elenco_CER_comune_appoggio!B65</f>
        <v>38050</v>
      </c>
      <c r="C65" s="27" t="str">
        <f>Elenco_CER_comune_appoggio!C65</f>
        <v>CASTELNUOVO</v>
      </c>
      <c r="D65" s="27" t="str">
        <f>Elenco_CER_comune_appoggio!E65</f>
        <v>SCURELLE</v>
      </c>
      <c r="E65" s="27" t="str">
        <f>Elenco_CER_comune_appoggio!F65</f>
        <v>AC221E00024</v>
      </c>
      <c r="F65" s="27" t="str">
        <f>Elenco_CER_comune_appoggio!H65</f>
        <v>CER.TO - CER TRENTINO ORIENTALE</v>
      </c>
      <c r="G65" s="27" t="str">
        <f>Elenco_CER_comune_appoggio!I65</f>
        <v>CERVALS</v>
      </c>
      <c r="H65" s="5" t="str">
        <f>Elenco_CER_comune_appoggio!J65</f>
        <v/>
      </c>
      <c r="I65" s="5" t="str">
        <f>Elenco_CER_comune_appoggio!K65</f>
        <v/>
      </c>
      <c r="J65" s="5" t="str">
        <f>Elenco_CER_comune_appoggio!L65</f>
        <v/>
      </c>
      <c r="K65" s="5" t="str">
        <f>Elenco_CER_comune_appoggio!M65</f>
        <v/>
      </c>
      <c r="L65" s="5" t="str">
        <f>Elenco_CER_comune_appoggio!N65</f>
        <v/>
      </c>
    </row>
    <row r="66">
      <c r="A66" s="27" t="str">
        <f>Elenco_CER_comune_appoggio!A66</f>
        <v>CAVALESE</v>
      </c>
      <c r="B66" s="27">
        <f>Elenco_CER_comune_appoggio!B66</f>
        <v>38033</v>
      </c>
      <c r="C66" s="27" t="str">
        <f>Elenco_CER_comune_appoggio!C66</f>
        <v>CAVALESE</v>
      </c>
      <c r="D66" s="27" t="str">
        <f>Elenco_CER_comune_appoggio!E66</f>
        <v>VARENA</v>
      </c>
      <c r="E66" s="27" t="str">
        <f>Elenco_CER_comune_appoggio!F66</f>
        <v>AC221E00022</v>
      </c>
      <c r="F66" s="27" t="str">
        <f>Elenco_CER_comune_appoggio!H66</f>
        <v>EYCO SOCIETÀ COOPERATIVA</v>
      </c>
      <c r="G66" s="27" t="str">
        <f>Elenco_CER_comune_appoggio!I66</f>
        <v>CER CEMBRA
CER FIEMME</v>
      </c>
      <c r="H66" s="5" t="str">
        <f>Elenco_CER_comune_appoggio!J66</f>
        <v/>
      </c>
      <c r="I66" s="5" t="str">
        <f>Elenco_CER_comune_appoggio!K66</f>
        <v/>
      </c>
      <c r="J66" s="5" t="str">
        <f>Elenco_CER_comune_appoggio!L66</f>
        <v/>
      </c>
      <c r="K66" s="5" t="str">
        <f>Elenco_CER_comune_appoggio!M66</f>
        <v/>
      </c>
      <c r="L66" s="5" t="str">
        <f>Elenco_CER_comune_appoggio!N66</f>
        <v/>
      </c>
    </row>
    <row r="67">
      <c r="A67" s="27" t="str">
        <f>Elenco_CER_comune_appoggio!A67</f>
        <v>CAVARENO</v>
      </c>
      <c r="B67" s="27">
        <f>Elenco_CER_comune_appoggio!B67</f>
        <v>38011</v>
      </c>
      <c r="C67" s="27" t="str">
        <f>Elenco_CER_comune_appoggio!C67</f>
        <v>CAVARENO</v>
      </c>
      <c r="D67" s="27" t="str">
        <f>Elenco_CER_comune_appoggio!E67</f>
        <v>TASSULLO</v>
      </c>
      <c r="E67" s="27" t="str">
        <f>Elenco_CER_comune_appoggio!F67</f>
        <v>AC221E00010</v>
      </c>
      <c r="F67" s="27" t="str">
        <f>Elenco_CER_comune_appoggio!H67</f>
        <v>EYCO SOCIETÀ COOPERATIVA
NOS ENERGIA</v>
      </c>
      <c r="G67" s="27" t="str">
        <f>Elenco_CER_comune_appoggio!I67</f>
        <v/>
      </c>
      <c r="H67" s="5" t="str">
        <f>Elenco_CER_comune_appoggio!J67</f>
        <v/>
      </c>
      <c r="I67" s="5" t="str">
        <f>Elenco_CER_comune_appoggio!K67</f>
        <v/>
      </c>
      <c r="J67" s="5" t="str">
        <f>Elenco_CER_comune_appoggio!L67</f>
        <v/>
      </c>
      <c r="K67" s="5" t="str">
        <f>Elenco_CER_comune_appoggio!M67</f>
        <v/>
      </c>
      <c r="L67" s="5" t="str">
        <f>Elenco_CER_comune_appoggio!N67</f>
        <v/>
      </c>
    </row>
    <row r="68">
      <c r="A68" s="27" t="str">
        <f>Elenco_CER_comune_appoggio!A68</f>
        <v>CAVEDAGO</v>
      </c>
      <c r="B68" s="27">
        <f>Elenco_CER_comune_appoggio!B68</f>
        <v>38010</v>
      </c>
      <c r="C68" s="27" t="str">
        <f>Elenco_CER_comune_appoggio!C68</f>
        <v>CAVEDAGO</v>
      </c>
      <c r="D68" s="27" t="str">
        <f>Elenco_CER_comune_appoggio!E68</f>
        <v>NEMBIA</v>
      </c>
      <c r="E68" s="27" t="str">
        <f>Elenco_CER_comune_appoggio!F68</f>
        <v>AC221E00007</v>
      </c>
      <c r="F68" s="27" t="str">
        <f>Elenco_CER_comune_appoggio!H68</f>
        <v>EUREKA CER</v>
      </c>
      <c r="G68" s="27" t="str">
        <f>Elenco_CER_comune_appoggio!I68</f>
        <v>CER DEL SARCA</v>
      </c>
      <c r="H68" s="5" t="str">
        <f>Elenco_CER_comune_appoggio!J68</f>
        <v/>
      </c>
      <c r="I68" s="5" t="str">
        <f>Elenco_CER_comune_appoggio!K68</f>
        <v/>
      </c>
      <c r="J68" s="5" t="str">
        <f>Elenco_CER_comune_appoggio!L68</f>
        <v/>
      </c>
      <c r="K68" s="5" t="str">
        <f>Elenco_CER_comune_appoggio!M68</f>
        <v/>
      </c>
      <c r="L68" s="5" t="str">
        <f>Elenco_CER_comune_appoggio!N68</f>
        <v/>
      </c>
    </row>
    <row r="69">
      <c r="A69" s="27" t="str">
        <f>Elenco_CER_comune_appoggio!A69</f>
        <v>CAVEDAGO</v>
      </c>
      <c r="B69" s="27">
        <f>Elenco_CER_comune_appoggio!B69</f>
        <v>38010</v>
      </c>
      <c r="C69" s="27" t="str">
        <f>Elenco_CER_comune_appoggio!C69</f>
        <v>CAVEDAGO</v>
      </c>
      <c r="D69" s="27" t="str">
        <f>Elenco_CER_comune_appoggio!E69</f>
        <v>S.MICHELE</v>
      </c>
      <c r="E69" s="27" t="str">
        <f>Elenco_CER_comune_appoggio!F69</f>
        <v>AC221E00016</v>
      </c>
      <c r="F69" s="27" t="str">
        <f>Elenco_CER_comune_appoggio!H69</f>
        <v>KONCERT</v>
      </c>
      <c r="G69" s="27" t="str">
        <f>Elenco_CER_comune_appoggio!I69</f>
        <v/>
      </c>
      <c r="H69" s="5" t="str">
        <f>Elenco_CER_comune_appoggio!J69</f>
        <v/>
      </c>
      <c r="I69" s="5" t="str">
        <f>Elenco_CER_comune_appoggio!K69</f>
        <v/>
      </c>
      <c r="J69" s="5" t="str">
        <f>Elenco_CER_comune_appoggio!L69</f>
        <v/>
      </c>
      <c r="K69" s="5" t="str">
        <f>Elenco_CER_comune_appoggio!M69</f>
        <v/>
      </c>
      <c r="L69" s="5" t="str">
        <f>Elenco_CER_comune_appoggio!N69</f>
        <v/>
      </c>
    </row>
    <row r="70">
      <c r="A70" s="27" t="str">
        <f>Elenco_CER_comune_appoggio!A70</f>
        <v>CAVEDINE</v>
      </c>
      <c r="B70" s="27">
        <f>Elenco_CER_comune_appoggio!B70</f>
        <v>38073</v>
      </c>
      <c r="C70" s="27" t="str">
        <f>Elenco_CER_comune_appoggio!C70</f>
        <v>CAVEDINE</v>
      </c>
      <c r="D70" s="27" t="str">
        <f>Elenco_CER_comune_appoggio!E70</f>
        <v>DRO</v>
      </c>
      <c r="E70" s="27" t="str">
        <f>Elenco_CER_comune_appoggio!F70</f>
        <v>AC221E00008</v>
      </c>
      <c r="F70" s="27" t="str">
        <f>Elenco_CER_comune_appoggio!H70</f>
        <v/>
      </c>
      <c r="G70" s="27" t="str">
        <f>Elenco_CER_comune_appoggio!I70</f>
        <v>CER DEL SARCA</v>
      </c>
      <c r="H70" s="5" t="str">
        <f>Elenco_CER_comune_appoggio!J70</f>
        <v/>
      </c>
      <c r="I70" s="5" t="str">
        <f>Elenco_CER_comune_appoggio!K70</f>
        <v/>
      </c>
      <c r="J70" s="5" t="str">
        <f>Elenco_CER_comune_appoggio!L70</f>
        <v/>
      </c>
      <c r="K70" s="5" t="str">
        <f>Elenco_CER_comune_appoggio!M70</f>
        <v/>
      </c>
      <c r="L70" s="5" t="str">
        <f>Elenco_CER_comune_appoggio!N70</f>
        <v/>
      </c>
    </row>
    <row r="71">
      <c r="A71" s="27" t="str">
        <f>Elenco_CER_comune_appoggio!A71</f>
        <v>CAVIZZANA</v>
      </c>
      <c r="B71" s="27">
        <f>Elenco_CER_comune_appoggio!B71</f>
        <v>38022</v>
      </c>
      <c r="C71" s="27" t="str">
        <f>Elenco_CER_comune_appoggio!C71</f>
        <v>CAVIZZANA</v>
      </c>
      <c r="D71" s="27" t="str">
        <f>Elenco_CER_comune_appoggio!E71</f>
        <v>MONCLASSICO</v>
      </c>
      <c r="E71" s="27" t="str">
        <f>Elenco_CER_comune_appoggio!F71</f>
        <v>AC221E00006</v>
      </c>
      <c r="F71" s="27" t="str">
        <f>Elenco_CER_comune_appoggio!H71</f>
        <v/>
      </c>
      <c r="G71" s="27" t="str">
        <f>Elenco_CER_comune_appoggio!I71</f>
        <v/>
      </c>
      <c r="H71" s="5" t="str">
        <f>Elenco_CER_comune_appoggio!J71</f>
        <v/>
      </c>
      <c r="I71" s="5" t="str">
        <f>Elenco_CER_comune_appoggio!K71</f>
        <v/>
      </c>
      <c r="J71" s="5" t="str">
        <f>Elenco_CER_comune_appoggio!L71</f>
        <v/>
      </c>
      <c r="K71" s="5" t="str">
        <f>Elenco_CER_comune_appoggio!M71</f>
        <v/>
      </c>
      <c r="L71" s="5" t="str">
        <f>Elenco_CER_comune_appoggio!N71</f>
        <v/>
      </c>
    </row>
    <row r="72">
      <c r="A72" s="27" t="str">
        <f>Elenco_CER_comune_appoggio!A72</f>
        <v>CEMBRA LISIGNAGO</v>
      </c>
      <c r="B72" s="27">
        <f>Elenco_CER_comune_appoggio!B72</f>
        <v>38034</v>
      </c>
      <c r="C72" s="27" t="str">
        <f>Elenco_CER_comune_appoggio!C72</f>
        <v>CEMBRA</v>
      </c>
      <c r="D72" s="27" t="str">
        <f>Elenco_CER_comune_appoggio!E72</f>
        <v>S.MICHELE</v>
      </c>
      <c r="E72" s="27" t="str">
        <f>Elenco_CER_comune_appoggio!F72</f>
        <v>AC221E00016</v>
      </c>
      <c r="F72" s="27" t="str">
        <f>Elenco_CER_comune_appoggio!H72</f>
        <v>KONCERT</v>
      </c>
      <c r="G72" s="27" t="str">
        <f>Elenco_CER_comune_appoggio!I72</f>
        <v/>
      </c>
      <c r="H72" s="5" t="str">
        <f>Elenco_CER_comune_appoggio!J72</f>
        <v/>
      </c>
      <c r="I72" s="5" t="str">
        <f>Elenco_CER_comune_appoggio!K72</f>
        <v/>
      </c>
      <c r="J72" s="5" t="str">
        <f>Elenco_CER_comune_appoggio!L72</f>
        <v/>
      </c>
      <c r="K72" s="5" t="str">
        <f>Elenco_CER_comune_appoggio!M72</f>
        <v/>
      </c>
      <c r="L72" s="5" t="str">
        <f>Elenco_CER_comune_appoggio!N72</f>
        <v/>
      </c>
    </row>
    <row r="73">
      <c r="A73" s="27" t="str">
        <f>Elenco_CER_comune_appoggio!A73</f>
        <v>CEMBRA LISIGNAGO</v>
      </c>
      <c r="B73" s="27">
        <f>Elenco_CER_comune_appoggio!B73</f>
        <v>38034</v>
      </c>
      <c r="C73" s="27" t="str">
        <f>Elenco_CER_comune_appoggio!C73</f>
        <v>LISIGNAGO</v>
      </c>
      <c r="D73" s="27" t="str">
        <f>Elenco_CER_comune_appoggio!E73</f>
        <v>S.MICHELE</v>
      </c>
      <c r="E73" s="27" t="str">
        <f>Elenco_CER_comune_appoggio!F73</f>
        <v>AC221E00016</v>
      </c>
      <c r="F73" s="27" t="str">
        <f>Elenco_CER_comune_appoggio!H73</f>
        <v>KONCERT</v>
      </c>
      <c r="G73" s="27" t="str">
        <f>Elenco_CER_comune_appoggio!I73</f>
        <v/>
      </c>
      <c r="H73" s="5" t="str">
        <f>Elenco_CER_comune_appoggio!J73</f>
        <v/>
      </c>
      <c r="I73" s="5" t="str">
        <f>Elenco_CER_comune_appoggio!K73</f>
        <v/>
      </c>
      <c r="J73" s="5" t="str">
        <f>Elenco_CER_comune_appoggio!L73</f>
        <v/>
      </c>
      <c r="K73" s="5" t="str">
        <f>Elenco_CER_comune_appoggio!M73</f>
        <v/>
      </c>
      <c r="L73" s="5" t="str">
        <f>Elenco_CER_comune_appoggio!N73</f>
        <v/>
      </c>
    </row>
    <row r="74">
      <c r="A74" s="27" t="str">
        <f>Elenco_CER_comune_appoggio!A74</f>
        <v>CIMONE</v>
      </c>
      <c r="B74" s="27">
        <f>Elenco_CER_comune_appoggio!B74</f>
        <v>38060</v>
      </c>
      <c r="C74" s="27" t="str">
        <f>Elenco_CER_comune_appoggio!C74</f>
        <v>CIMONE</v>
      </c>
      <c r="D74" s="27" t="str">
        <f>Elenco_CER_comune_appoggio!E74</f>
        <v>TN SUD</v>
      </c>
      <c r="E74" s="27" t="str">
        <f>Elenco_CER_comune_appoggio!F74</f>
        <v>AC221E00015</v>
      </c>
      <c r="F74" s="27" t="str">
        <f>Elenco_CER_comune_appoggio!H74</f>
        <v/>
      </c>
      <c r="G74" s="27" t="str">
        <f>Elenco_CER_comune_appoggio!I74</f>
        <v>CER CAR</v>
      </c>
      <c r="H74" s="5" t="str">
        <f>Elenco_CER_comune_appoggio!J74</f>
        <v/>
      </c>
      <c r="I74" s="5" t="str">
        <f>Elenco_CER_comune_appoggio!K74</f>
        <v/>
      </c>
      <c r="J74" s="5" t="str">
        <f>Elenco_CER_comune_appoggio!L74</f>
        <v/>
      </c>
      <c r="K74" s="5" t="str">
        <f>Elenco_CER_comune_appoggio!M74</f>
        <v/>
      </c>
      <c r="L74" s="5" t="str">
        <f>Elenco_CER_comune_appoggio!N74</f>
        <v/>
      </c>
    </row>
    <row r="75">
      <c r="A75" s="27" t="str">
        <f>Elenco_CER_comune_appoggio!A75</f>
        <v>CINTE TESINO</v>
      </c>
      <c r="B75" s="27">
        <f>Elenco_CER_comune_appoggio!B75</f>
        <v>38050</v>
      </c>
      <c r="C75" s="27" t="str">
        <f>Elenco_CER_comune_appoggio!C75</f>
        <v>CINTE TESINO</v>
      </c>
      <c r="D75" s="27" t="str">
        <f>Elenco_CER_comune_appoggio!E75</f>
        <v>GRIGNO</v>
      </c>
      <c r="E75" s="27" t="str">
        <f>Elenco_CER_comune_appoggio!F75</f>
        <v>AC221E00027</v>
      </c>
      <c r="F75" s="27" t="str">
        <f>Elenco_CER_comune_appoggio!H75</f>
        <v>CER.TO - CER TRENTINO ORIENTALE</v>
      </c>
      <c r="G75" s="27" t="str">
        <f>Elenco_CER_comune_appoggio!I75</f>
        <v/>
      </c>
      <c r="H75" s="5" t="str">
        <f>Elenco_CER_comune_appoggio!J75</f>
        <v/>
      </c>
      <c r="I75" s="5" t="str">
        <f>Elenco_CER_comune_appoggio!K75</f>
        <v/>
      </c>
      <c r="J75" s="5" t="str">
        <f>Elenco_CER_comune_appoggio!L75</f>
        <v/>
      </c>
      <c r="K75" s="5" t="str">
        <f>Elenco_CER_comune_appoggio!M75</f>
        <v/>
      </c>
      <c r="L75" s="5" t="str">
        <f>Elenco_CER_comune_appoggio!N75</f>
        <v/>
      </c>
    </row>
    <row r="76">
      <c r="A76" s="27" t="str">
        <f>Elenco_CER_comune_appoggio!A76</f>
        <v>CIS</v>
      </c>
      <c r="B76" s="27">
        <f>Elenco_CER_comune_appoggio!B76</f>
        <v>38020</v>
      </c>
      <c r="C76" s="27" t="str">
        <f>Elenco_CER_comune_appoggio!C76</f>
        <v>CIS</v>
      </c>
      <c r="D76" s="27" t="str">
        <f>Elenco_CER_comune_appoggio!E76</f>
        <v>MONCLASSICO</v>
      </c>
      <c r="E76" s="27" t="str">
        <f>Elenco_CER_comune_appoggio!F76</f>
        <v>AC221E00006</v>
      </c>
      <c r="F76" s="27" t="str">
        <f>Elenco_CER_comune_appoggio!H76</f>
        <v/>
      </c>
      <c r="G76" s="27" t="str">
        <f>Elenco_CER_comune_appoggio!I76</f>
        <v/>
      </c>
      <c r="H76" s="5" t="str">
        <f>Elenco_CER_comune_appoggio!J76</f>
        <v/>
      </c>
      <c r="I76" s="5" t="str">
        <f>Elenco_CER_comune_appoggio!K76</f>
        <v/>
      </c>
      <c r="J76" s="5" t="str">
        <f>Elenco_CER_comune_appoggio!L76</f>
        <v/>
      </c>
      <c r="K76" s="5" t="str">
        <f>Elenco_CER_comune_appoggio!M76</f>
        <v/>
      </c>
      <c r="L76" s="5" t="str">
        <f>Elenco_CER_comune_appoggio!N76</f>
        <v/>
      </c>
    </row>
    <row r="77">
      <c r="A77" s="27" t="str">
        <f>Elenco_CER_comune_appoggio!A77</f>
        <v>CIVEZZANO</v>
      </c>
      <c r="B77" s="27">
        <f>Elenco_CER_comune_appoggio!B77</f>
        <v>38045</v>
      </c>
      <c r="C77" s="27" t="str">
        <f>Elenco_CER_comune_appoggio!C77</f>
        <v>CIVEZZANO</v>
      </c>
      <c r="D77" s="27" t="str">
        <f>Elenco_CER_comune_appoggio!E77</f>
        <v>LAVIS</v>
      </c>
      <c r="E77" s="27" t="str">
        <f>Elenco_CER_comune_appoggio!F77</f>
        <v>AC221E00018</v>
      </c>
      <c r="F77" s="27" t="str">
        <f>Elenco_CER_comune_appoggio!H77</f>
        <v>CER ZARGA
FONDAZIONE SOLERGIA</v>
      </c>
      <c r="G77" s="27" t="str">
        <f>Elenco_CER_comune_appoggio!I77</f>
        <v>CER CAR
CER DEL SARCA
KONCERT</v>
      </c>
      <c r="H77" s="5" t="str">
        <f>Elenco_CER_comune_appoggio!J77</f>
        <v/>
      </c>
      <c r="I77" s="5" t="str">
        <f>Elenco_CER_comune_appoggio!K77</f>
        <v/>
      </c>
      <c r="J77" s="5" t="str">
        <f>Elenco_CER_comune_appoggio!L77</f>
        <v/>
      </c>
      <c r="K77" s="5" t="str">
        <f>Elenco_CER_comune_appoggio!M77</f>
        <v/>
      </c>
      <c r="L77" s="5" t="str">
        <f>Elenco_CER_comune_appoggio!N77</f>
        <v/>
      </c>
    </row>
    <row r="78">
      <c r="A78" s="27" t="str">
        <f>Elenco_CER_comune_appoggio!A78</f>
        <v>CIVEZZANO</v>
      </c>
      <c r="B78" s="27">
        <f>Elenco_CER_comune_appoggio!B78</f>
        <v>38045</v>
      </c>
      <c r="C78" s="27" t="str">
        <f>Elenco_CER_comune_appoggio!C78</f>
        <v>CIVEZZANO</v>
      </c>
      <c r="D78" s="27" t="str">
        <f>Elenco_CER_comune_appoggio!E78</f>
        <v>P.S. GIORGIO</v>
      </c>
      <c r="E78" s="27" t="str">
        <f>Elenco_CER_comune_appoggio!F78</f>
        <v>AC221E00019</v>
      </c>
      <c r="F78" s="27" t="str">
        <f>Elenco_CER_comune_appoggio!H78</f>
        <v>CER CAR</v>
      </c>
      <c r="G78" s="27" t="str">
        <f>Elenco_CER_comune_appoggio!I78</f>
        <v>KONCERT
TECER</v>
      </c>
      <c r="H78" s="5" t="str">
        <f>Elenco_CER_comune_appoggio!J78</f>
        <v/>
      </c>
      <c r="I78" s="5" t="str">
        <f>Elenco_CER_comune_appoggio!K78</f>
        <v/>
      </c>
      <c r="J78" s="5" t="str">
        <f>Elenco_CER_comune_appoggio!L78</f>
        <v/>
      </c>
      <c r="K78" s="5" t="str">
        <f>Elenco_CER_comune_appoggio!M78</f>
        <v/>
      </c>
      <c r="L78" s="5" t="str">
        <f>Elenco_CER_comune_appoggio!N78</f>
        <v/>
      </c>
    </row>
    <row r="79">
      <c r="A79" s="27" t="str">
        <f>Elenco_CER_comune_appoggio!A79</f>
        <v>CLES</v>
      </c>
      <c r="B79" s="27">
        <f>Elenco_CER_comune_appoggio!B79</f>
        <v>38023</v>
      </c>
      <c r="C79" s="27" t="str">
        <f>Elenco_CER_comune_appoggio!C79</f>
        <v>CLES</v>
      </c>
      <c r="D79" s="27" t="str">
        <f>Elenco_CER_comune_appoggio!E79</f>
        <v>MONCLASSICO</v>
      </c>
      <c r="E79" s="27" t="str">
        <f>Elenco_CER_comune_appoggio!F79</f>
        <v>AC221E00006</v>
      </c>
      <c r="F79" s="27" t="str">
        <f>Elenco_CER_comune_appoggio!H79</f>
        <v/>
      </c>
      <c r="G79" s="27" t="str">
        <f>Elenco_CER_comune_appoggio!I79</f>
        <v/>
      </c>
      <c r="H79" s="5" t="str">
        <f>Elenco_CER_comune_appoggio!J79</f>
        <v/>
      </c>
      <c r="I79" s="5" t="str">
        <f>Elenco_CER_comune_appoggio!K79</f>
        <v/>
      </c>
      <c r="J79" s="5" t="str">
        <f>Elenco_CER_comune_appoggio!L79</f>
        <v/>
      </c>
      <c r="K79" s="5" t="str">
        <f>Elenco_CER_comune_appoggio!M79</f>
        <v/>
      </c>
      <c r="L79" s="5" t="str">
        <f>Elenco_CER_comune_appoggio!N79</f>
        <v/>
      </c>
    </row>
    <row r="80">
      <c r="A80" s="27" t="str">
        <f>Elenco_CER_comune_appoggio!A80</f>
        <v>CLES</v>
      </c>
      <c r="B80" s="27">
        <f>Elenco_CER_comune_appoggio!B80</f>
        <v>38023</v>
      </c>
      <c r="C80" s="27" t="str">
        <f>Elenco_CER_comune_appoggio!C80</f>
        <v>CLES</v>
      </c>
      <c r="D80" s="27" t="str">
        <f>Elenco_CER_comune_appoggio!E80</f>
        <v>TASSULLO</v>
      </c>
      <c r="E80" s="27" t="str">
        <f>Elenco_CER_comune_appoggio!F80</f>
        <v>AC221E00010</v>
      </c>
      <c r="F80" s="27" t="str">
        <f>Elenco_CER_comune_appoggio!H80</f>
        <v>EYCO SOCIETÀ COOPERATIVA
NOS ENERGIA</v>
      </c>
      <c r="G80" s="27" t="str">
        <f>Elenco_CER_comune_appoggio!I80</f>
        <v/>
      </c>
      <c r="H80" s="5" t="str">
        <f>Elenco_CER_comune_appoggio!J80</f>
        <v/>
      </c>
      <c r="I80" s="5" t="str">
        <f>Elenco_CER_comune_appoggio!K80</f>
        <v/>
      </c>
      <c r="J80" s="5" t="str">
        <f>Elenco_CER_comune_appoggio!L80</f>
        <v/>
      </c>
      <c r="K80" s="5" t="str">
        <f>Elenco_CER_comune_appoggio!M80</f>
        <v/>
      </c>
      <c r="L80" s="5" t="str">
        <f>Elenco_CER_comune_appoggio!N80</f>
        <v/>
      </c>
    </row>
    <row r="81">
      <c r="A81" s="27" t="str">
        <f>Elenco_CER_comune_appoggio!A81</f>
        <v>COMANO TERME</v>
      </c>
      <c r="B81" s="27">
        <f>Elenco_CER_comune_appoggio!B81</f>
        <v>38077</v>
      </c>
      <c r="C81" s="27" t="str">
        <f>Elenco_CER_comune_appoggio!C81</f>
        <v>BLEGGIO INFERIORE</v>
      </c>
      <c r="D81" s="27" t="str">
        <f>Elenco_CER_comune_appoggio!E81</f>
        <v>LA ROCCA</v>
      </c>
      <c r="E81" s="27" t="str">
        <f>Elenco_CER_comune_appoggio!F81</f>
        <v>AC221E00000</v>
      </c>
      <c r="F81" s="27" t="str">
        <f>Elenco_CER_comune_appoggio!H81</f>
        <v>CER DEL SARCA</v>
      </c>
      <c r="G81" s="27" t="str">
        <f>Elenco_CER_comune_appoggio!I81</f>
        <v/>
      </c>
      <c r="H81" s="5" t="str">
        <f>Elenco_CER_comune_appoggio!J81</f>
        <v/>
      </c>
      <c r="I81" s="5" t="str">
        <f>Elenco_CER_comune_appoggio!K81</f>
        <v/>
      </c>
      <c r="J81" s="5" t="str">
        <f>Elenco_CER_comune_appoggio!L81</f>
        <v/>
      </c>
      <c r="K81" s="5" t="str">
        <f>Elenco_CER_comune_appoggio!M81</f>
        <v/>
      </c>
      <c r="L81" s="5" t="str">
        <f>Elenco_CER_comune_appoggio!N81</f>
        <v/>
      </c>
    </row>
    <row r="82">
      <c r="A82" s="27" t="str">
        <f>Elenco_CER_comune_appoggio!A82</f>
        <v>COMANO TERME</v>
      </c>
      <c r="B82" s="27">
        <f>Elenco_CER_comune_appoggio!B82</f>
        <v>38077</v>
      </c>
      <c r="C82" s="27" t="str">
        <f>Elenco_CER_comune_appoggio!C82</f>
        <v>BLEGGIO INFERIORE</v>
      </c>
      <c r="D82" s="27" t="str">
        <f>Elenco_CER_comune_appoggio!E82</f>
        <v>NEMBIA</v>
      </c>
      <c r="E82" s="27" t="str">
        <f>Elenco_CER_comune_appoggio!F82</f>
        <v>AC221E00007</v>
      </c>
      <c r="F82" s="27" t="str">
        <f>Elenco_CER_comune_appoggio!H82</f>
        <v>EUREKA CER</v>
      </c>
      <c r="G82" s="27" t="str">
        <f>Elenco_CER_comune_appoggio!I82</f>
        <v>CER DEL SARCA</v>
      </c>
      <c r="H82" s="5" t="str">
        <f>Elenco_CER_comune_appoggio!J82</f>
        <v/>
      </c>
      <c r="I82" s="5" t="str">
        <f>Elenco_CER_comune_appoggio!K82</f>
        <v/>
      </c>
      <c r="J82" s="5" t="str">
        <f>Elenco_CER_comune_appoggio!L82</f>
        <v/>
      </c>
      <c r="K82" s="5" t="str">
        <f>Elenco_CER_comune_appoggio!M82</f>
        <v/>
      </c>
      <c r="L82" s="5" t="str">
        <f>Elenco_CER_comune_appoggio!N82</f>
        <v/>
      </c>
    </row>
    <row r="83">
      <c r="A83" s="27" t="str">
        <f>Elenco_CER_comune_appoggio!A83</f>
        <v>COMMEZZADURA</v>
      </c>
      <c r="B83" s="27">
        <f>Elenco_CER_comune_appoggio!B83</f>
        <v>38020</v>
      </c>
      <c r="C83" s="27" t="str">
        <f>Elenco_CER_comune_appoggio!C83</f>
        <v>COMMEZZADURA</v>
      </c>
      <c r="D83" s="27" t="str">
        <f>Elenco_CER_comune_appoggio!E83</f>
        <v>MONCLASSICO</v>
      </c>
      <c r="E83" s="27" t="str">
        <f>Elenco_CER_comune_appoggio!F83</f>
        <v>AC221E00006</v>
      </c>
      <c r="F83" s="27" t="str">
        <f>Elenco_CER_comune_appoggio!H83</f>
        <v/>
      </c>
      <c r="G83" s="27" t="str">
        <f>Elenco_CER_comune_appoggio!I83</f>
        <v/>
      </c>
      <c r="H83" s="5" t="str">
        <f>Elenco_CER_comune_appoggio!J83</f>
        <v/>
      </c>
      <c r="I83" s="5" t="str">
        <f>Elenco_CER_comune_appoggio!K83</f>
        <v/>
      </c>
      <c r="J83" s="5" t="str">
        <f>Elenco_CER_comune_appoggio!L83</f>
        <v/>
      </c>
      <c r="K83" s="5" t="str">
        <f>Elenco_CER_comune_appoggio!M83</f>
        <v/>
      </c>
      <c r="L83" s="5" t="str">
        <f>Elenco_CER_comune_appoggio!N83</f>
        <v/>
      </c>
    </row>
    <row r="84">
      <c r="A84" s="27" t="str">
        <f>Elenco_CER_comune_appoggio!A84</f>
        <v>CONTA'</v>
      </c>
      <c r="B84" s="27">
        <f>Elenco_CER_comune_appoggio!B84</f>
        <v>38093</v>
      </c>
      <c r="C84" s="27" t="str">
        <f>Elenco_CER_comune_appoggio!C84</f>
        <v>CUNEVO</v>
      </c>
      <c r="D84" s="27" t="str">
        <f>Elenco_CER_comune_appoggio!E84</f>
        <v>TASSULLO</v>
      </c>
      <c r="E84" s="27" t="str">
        <f>Elenco_CER_comune_appoggio!F84</f>
        <v>AC221E00010</v>
      </c>
      <c r="F84" s="27" t="str">
        <f>Elenco_CER_comune_appoggio!H84</f>
        <v>EYCO SOCIETÀ COOPERATIVA
NOS ENERGIA</v>
      </c>
      <c r="G84" s="27" t="str">
        <f>Elenco_CER_comune_appoggio!I84</f>
        <v/>
      </c>
      <c r="H84" s="5" t="str">
        <f>Elenco_CER_comune_appoggio!J84</f>
        <v/>
      </c>
      <c r="I84" s="5" t="str">
        <f>Elenco_CER_comune_appoggio!K84</f>
        <v/>
      </c>
      <c r="J84" s="5" t="str">
        <f>Elenco_CER_comune_appoggio!L84</f>
        <v/>
      </c>
      <c r="K84" s="5" t="str">
        <f>Elenco_CER_comune_appoggio!M84</f>
        <v/>
      </c>
      <c r="L84" s="5" t="str">
        <f>Elenco_CER_comune_appoggio!N84</f>
        <v/>
      </c>
    </row>
    <row r="85">
      <c r="A85" s="27" t="str">
        <f>Elenco_CER_comune_appoggio!A85</f>
        <v>CONTA'</v>
      </c>
      <c r="B85" s="27">
        <f>Elenco_CER_comune_appoggio!B85</f>
        <v>38093</v>
      </c>
      <c r="C85" s="27" t="str">
        <f>Elenco_CER_comune_appoggio!C85</f>
        <v>FLAVON</v>
      </c>
      <c r="D85" s="27" t="str">
        <f>Elenco_CER_comune_appoggio!E85</f>
        <v>TASSULLO</v>
      </c>
      <c r="E85" s="27" t="str">
        <f>Elenco_CER_comune_appoggio!F85</f>
        <v>AC221E00010</v>
      </c>
      <c r="F85" s="27" t="str">
        <f>Elenco_CER_comune_appoggio!H85</f>
        <v>EYCO SOCIETÀ COOPERATIVA
NOS ENERGIA</v>
      </c>
      <c r="G85" s="27" t="str">
        <f>Elenco_CER_comune_appoggio!I85</f>
        <v/>
      </c>
      <c r="H85" s="5" t="str">
        <f>Elenco_CER_comune_appoggio!J85</f>
        <v/>
      </c>
      <c r="I85" s="5" t="str">
        <f>Elenco_CER_comune_appoggio!K85</f>
        <v/>
      </c>
      <c r="J85" s="5" t="str">
        <f>Elenco_CER_comune_appoggio!L85</f>
        <v/>
      </c>
      <c r="K85" s="5" t="str">
        <f>Elenco_CER_comune_appoggio!M85</f>
        <v/>
      </c>
      <c r="L85" s="5" t="str">
        <f>Elenco_CER_comune_appoggio!N85</f>
        <v/>
      </c>
    </row>
    <row r="86">
      <c r="A86" s="27" t="str">
        <f>Elenco_CER_comune_appoggio!A86</f>
        <v>CONTA'</v>
      </c>
      <c r="B86" s="27">
        <f>Elenco_CER_comune_appoggio!B86</f>
        <v>38093</v>
      </c>
      <c r="C86" s="27" t="str">
        <f>Elenco_CER_comune_appoggio!C86</f>
        <v>TERRES</v>
      </c>
      <c r="D86" s="27" t="str">
        <f>Elenco_CER_comune_appoggio!E86</f>
        <v>TASSULLO</v>
      </c>
      <c r="E86" s="27" t="str">
        <f>Elenco_CER_comune_appoggio!F86</f>
        <v>AC221E00010</v>
      </c>
      <c r="F86" s="27" t="str">
        <f>Elenco_CER_comune_appoggio!H86</f>
        <v>EYCO SOCIETÀ COOPERATIVA
NOS ENERGIA</v>
      </c>
      <c r="G86" s="27" t="str">
        <f>Elenco_CER_comune_appoggio!I86</f>
        <v/>
      </c>
      <c r="H86" s="5" t="str">
        <f>Elenco_CER_comune_appoggio!J86</f>
        <v/>
      </c>
      <c r="I86" s="5" t="str">
        <f>Elenco_CER_comune_appoggio!K86</f>
        <v/>
      </c>
      <c r="J86" s="5" t="str">
        <f>Elenco_CER_comune_appoggio!L86</f>
        <v/>
      </c>
      <c r="K86" s="5" t="str">
        <f>Elenco_CER_comune_appoggio!M86</f>
        <v/>
      </c>
      <c r="L86" s="5" t="str">
        <f>Elenco_CER_comune_appoggio!N86</f>
        <v/>
      </c>
    </row>
    <row r="87">
      <c r="A87" s="27" t="str">
        <f>Elenco_CER_comune_appoggio!A87</f>
        <v>CROVIANA</v>
      </c>
      <c r="B87" s="27">
        <f>Elenco_CER_comune_appoggio!B87</f>
        <v>38027</v>
      </c>
      <c r="C87" s="27" t="str">
        <f>Elenco_CER_comune_appoggio!C87</f>
        <v>CROVIANA</v>
      </c>
      <c r="D87" s="27" t="str">
        <f>Elenco_CER_comune_appoggio!E87</f>
        <v>MONCLASSICO</v>
      </c>
      <c r="E87" s="27" t="str">
        <f>Elenco_CER_comune_appoggio!F87</f>
        <v>AC221E00006</v>
      </c>
      <c r="F87" s="27" t="str">
        <f>Elenco_CER_comune_appoggio!H87</f>
        <v/>
      </c>
      <c r="G87" s="27" t="str">
        <f>Elenco_CER_comune_appoggio!I87</f>
        <v/>
      </c>
      <c r="H87" s="5" t="str">
        <f>Elenco_CER_comune_appoggio!J87</f>
        <v/>
      </c>
      <c r="I87" s="5" t="str">
        <f>Elenco_CER_comune_appoggio!K87</f>
        <v/>
      </c>
      <c r="J87" s="5" t="str">
        <f>Elenco_CER_comune_appoggio!L87</f>
        <v/>
      </c>
      <c r="K87" s="5" t="str">
        <f>Elenco_CER_comune_appoggio!M87</f>
        <v/>
      </c>
      <c r="L87" s="5" t="str">
        <f>Elenco_CER_comune_appoggio!N87</f>
        <v/>
      </c>
    </row>
    <row r="88">
      <c r="A88" s="27" t="str">
        <f>Elenco_CER_comune_appoggio!A88</f>
        <v>DAMBEL</v>
      </c>
      <c r="B88" s="27">
        <f>Elenco_CER_comune_appoggio!B88</f>
        <v>38010</v>
      </c>
      <c r="C88" s="27" t="str">
        <f>Elenco_CER_comune_appoggio!C88</f>
        <v>DAMBEL</v>
      </c>
      <c r="D88" s="27" t="str">
        <f>Elenco_CER_comune_appoggio!E88</f>
        <v>TASSULLO</v>
      </c>
      <c r="E88" s="27" t="str">
        <f>Elenco_CER_comune_appoggio!F88</f>
        <v>AC221E00010</v>
      </c>
      <c r="F88" s="27" t="str">
        <f>Elenco_CER_comune_appoggio!H88</f>
        <v>EYCO SOCIETÀ COOPERATIVA
NOS ENERGIA</v>
      </c>
      <c r="G88" s="27" t="str">
        <f>Elenco_CER_comune_appoggio!I88</f>
        <v/>
      </c>
      <c r="H88" s="5" t="str">
        <f>Elenco_CER_comune_appoggio!J88</f>
        <v/>
      </c>
      <c r="I88" s="5" t="str">
        <f>Elenco_CER_comune_appoggio!K88</f>
        <v/>
      </c>
      <c r="J88" s="5" t="str">
        <f>Elenco_CER_comune_appoggio!L88</f>
        <v/>
      </c>
      <c r="K88" s="5" t="str">
        <f>Elenco_CER_comune_appoggio!M88</f>
        <v/>
      </c>
      <c r="L88" s="5" t="str">
        <f>Elenco_CER_comune_appoggio!N88</f>
        <v/>
      </c>
    </row>
    <row r="89">
      <c r="A89" s="27" t="str">
        <f>Elenco_CER_comune_appoggio!A89</f>
        <v>DENNO</v>
      </c>
      <c r="B89" s="27">
        <f>Elenco_CER_comune_appoggio!B89</f>
        <v>38010</v>
      </c>
      <c r="C89" s="27" t="str">
        <f>Elenco_CER_comune_appoggio!C89</f>
        <v>DENNO</v>
      </c>
      <c r="D89" s="27" t="str">
        <f>Elenco_CER_comune_appoggio!E89</f>
        <v>S.MICHELE</v>
      </c>
      <c r="E89" s="27" t="str">
        <f>Elenco_CER_comune_appoggio!F89</f>
        <v>AC221E00016</v>
      </c>
      <c r="F89" s="27" t="str">
        <f>Elenco_CER_comune_appoggio!H89</f>
        <v>KONCERT</v>
      </c>
      <c r="G89" s="27" t="str">
        <f>Elenco_CER_comune_appoggio!I89</f>
        <v/>
      </c>
      <c r="H89" s="5" t="str">
        <f>Elenco_CER_comune_appoggio!J89</f>
        <v/>
      </c>
      <c r="I89" s="5" t="str">
        <f>Elenco_CER_comune_appoggio!K89</f>
        <v/>
      </c>
      <c r="J89" s="5" t="str">
        <f>Elenco_CER_comune_appoggio!L89</f>
        <v/>
      </c>
      <c r="K89" s="5" t="str">
        <f>Elenco_CER_comune_appoggio!M89</f>
        <v/>
      </c>
      <c r="L89" s="5" t="str">
        <f>Elenco_CER_comune_appoggio!N89</f>
        <v/>
      </c>
    </row>
    <row r="90">
      <c r="A90" s="27" t="str">
        <f>Elenco_CER_comune_appoggio!A90</f>
        <v>DENNO</v>
      </c>
      <c r="B90" s="27">
        <f>Elenco_CER_comune_appoggio!B90</f>
        <v>38010</v>
      </c>
      <c r="C90" s="27" t="str">
        <f>Elenco_CER_comune_appoggio!C90</f>
        <v>DENNO</v>
      </c>
      <c r="D90" s="27" t="str">
        <f>Elenco_CER_comune_appoggio!E90</f>
        <v>TASSULLO</v>
      </c>
      <c r="E90" s="27" t="str">
        <f>Elenco_CER_comune_appoggio!F90</f>
        <v>AC221E00010</v>
      </c>
      <c r="F90" s="27" t="str">
        <f>Elenco_CER_comune_appoggio!H90</f>
        <v>EYCO SOCIETÀ COOPERATIVA
NOS ENERGIA</v>
      </c>
      <c r="G90" s="27" t="str">
        <f>Elenco_CER_comune_appoggio!I90</f>
        <v/>
      </c>
      <c r="H90" s="5" t="str">
        <f>Elenco_CER_comune_appoggio!J90</f>
        <v/>
      </c>
      <c r="I90" s="5" t="str">
        <f>Elenco_CER_comune_appoggio!K90</f>
        <v/>
      </c>
      <c r="J90" s="5" t="str">
        <f>Elenco_CER_comune_appoggio!L90</f>
        <v/>
      </c>
      <c r="K90" s="5" t="str">
        <f>Elenco_CER_comune_appoggio!M90</f>
        <v/>
      </c>
      <c r="L90" s="5" t="str">
        <f>Elenco_CER_comune_appoggio!N90</f>
        <v/>
      </c>
    </row>
    <row r="91">
      <c r="A91" s="27" t="str">
        <f>Elenco_CER_comune_appoggio!A91</f>
        <v>DIMARO FOLGARIDA</v>
      </c>
      <c r="B91" s="27">
        <f>Elenco_CER_comune_appoggio!B91</f>
        <v>38025</v>
      </c>
      <c r="C91" s="27" t="str">
        <f>Elenco_CER_comune_appoggio!C91</f>
        <v>DIMARO</v>
      </c>
      <c r="D91" s="27" t="str">
        <f>Elenco_CER_comune_appoggio!E91</f>
        <v>MONCLASSICO</v>
      </c>
      <c r="E91" s="27" t="str">
        <f>Elenco_CER_comune_appoggio!F91</f>
        <v>AC221E00006</v>
      </c>
      <c r="F91" s="27" t="str">
        <f>Elenco_CER_comune_appoggio!H91</f>
        <v/>
      </c>
      <c r="G91" s="27" t="str">
        <f>Elenco_CER_comune_appoggio!I91</f>
        <v/>
      </c>
      <c r="H91" s="5" t="str">
        <f>Elenco_CER_comune_appoggio!J91</f>
        <v/>
      </c>
      <c r="I91" s="5" t="str">
        <f>Elenco_CER_comune_appoggio!K91</f>
        <v/>
      </c>
      <c r="J91" s="5" t="str">
        <f>Elenco_CER_comune_appoggio!L91</f>
        <v/>
      </c>
      <c r="K91" s="5" t="str">
        <f>Elenco_CER_comune_appoggio!M91</f>
        <v/>
      </c>
      <c r="L91" s="5" t="str">
        <f>Elenco_CER_comune_appoggio!N91</f>
        <v/>
      </c>
    </row>
    <row r="92">
      <c r="A92" s="27" t="str">
        <f>Elenco_CER_comune_appoggio!A92</f>
        <v>DIMARO FOLGARIDA</v>
      </c>
      <c r="B92" s="27">
        <f>Elenco_CER_comune_appoggio!B92</f>
        <v>38025</v>
      </c>
      <c r="C92" s="27" t="str">
        <f>Elenco_CER_comune_appoggio!C92</f>
        <v>MONCLASSICO</v>
      </c>
      <c r="D92" s="27" t="str">
        <f>Elenco_CER_comune_appoggio!E92</f>
        <v>MONCLASSICO</v>
      </c>
      <c r="E92" s="27" t="str">
        <f>Elenco_CER_comune_appoggio!F92</f>
        <v>AC221E00006</v>
      </c>
      <c r="F92" s="27" t="str">
        <f>Elenco_CER_comune_appoggio!H92</f>
        <v/>
      </c>
      <c r="G92" s="27" t="str">
        <f>Elenco_CER_comune_appoggio!I92</f>
        <v/>
      </c>
      <c r="H92" s="5" t="str">
        <f>Elenco_CER_comune_appoggio!J92</f>
        <v/>
      </c>
      <c r="I92" s="5" t="str">
        <f>Elenco_CER_comune_appoggio!K92</f>
        <v/>
      </c>
      <c r="J92" s="5" t="str">
        <f>Elenco_CER_comune_appoggio!L92</f>
        <v/>
      </c>
      <c r="K92" s="5" t="str">
        <f>Elenco_CER_comune_appoggio!M92</f>
        <v/>
      </c>
      <c r="L92" s="5" t="str">
        <f>Elenco_CER_comune_appoggio!N92</f>
        <v/>
      </c>
    </row>
    <row r="93">
      <c r="A93" s="27" t="str">
        <f>Elenco_CER_comune_appoggio!A93</f>
        <v>DRENA</v>
      </c>
      <c r="B93" s="27">
        <f>Elenco_CER_comune_appoggio!B93</f>
        <v>38074</v>
      </c>
      <c r="C93" s="27" t="str">
        <f>Elenco_CER_comune_appoggio!C93</f>
        <v>DRENA</v>
      </c>
      <c r="D93" s="27" t="str">
        <f>Elenco_CER_comune_appoggio!E93</f>
        <v>DRO</v>
      </c>
      <c r="E93" s="27" t="str">
        <f>Elenco_CER_comune_appoggio!F93</f>
        <v>AC221E00008</v>
      </c>
      <c r="F93" s="27" t="str">
        <f>Elenco_CER_comune_appoggio!H93</f>
        <v/>
      </c>
      <c r="G93" s="27" t="str">
        <f>Elenco_CER_comune_appoggio!I93</f>
        <v>CER DEL SARCA</v>
      </c>
      <c r="H93" s="5" t="str">
        <f>Elenco_CER_comune_appoggio!J93</f>
        <v/>
      </c>
      <c r="I93" s="5" t="str">
        <f>Elenco_CER_comune_appoggio!K93</f>
        <v/>
      </c>
      <c r="J93" s="5" t="str">
        <f>Elenco_CER_comune_appoggio!L93</f>
        <v/>
      </c>
      <c r="K93" s="5" t="str">
        <f>Elenco_CER_comune_appoggio!M93</f>
        <v/>
      </c>
      <c r="L93" s="5" t="str">
        <f>Elenco_CER_comune_appoggio!N93</f>
        <v/>
      </c>
    </row>
    <row r="94">
      <c r="A94" s="27" t="str">
        <f>Elenco_CER_comune_appoggio!A94</f>
        <v>DRO</v>
      </c>
      <c r="B94" s="27">
        <f>Elenco_CER_comune_appoggio!B94</f>
        <v>38074</v>
      </c>
      <c r="C94" s="27" t="str">
        <f>Elenco_CER_comune_appoggio!C94</f>
        <v>DRO</v>
      </c>
      <c r="D94" s="27" t="str">
        <f>Elenco_CER_comune_appoggio!E94</f>
        <v>DRO</v>
      </c>
      <c r="E94" s="27" t="str">
        <f>Elenco_CER_comune_appoggio!F94</f>
        <v>AC221E00008</v>
      </c>
      <c r="F94" s="27" t="str">
        <f>Elenco_CER_comune_appoggio!H94</f>
        <v/>
      </c>
      <c r="G94" s="27" t="str">
        <f>Elenco_CER_comune_appoggio!I94</f>
        <v>CER DEL SARCA</v>
      </c>
      <c r="H94" s="5" t="str">
        <f>Elenco_CER_comune_appoggio!J94</f>
        <v/>
      </c>
      <c r="I94" s="5" t="str">
        <f>Elenco_CER_comune_appoggio!K94</f>
        <v/>
      </c>
      <c r="J94" s="5" t="str">
        <f>Elenco_CER_comune_appoggio!L94</f>
        <v/>
      </c>
      <c r="K94" s="5" t="str">
        <f>Elenco_CER_comune_appoggio!M94</f>
        <v/>
      </c>
      <c r="L94" s="5" t="str">
        <f>Elenco_CER_comune_appoggio!N94</f>
        <v/>
      </c>
    </row>
    <row r="95">
      <c r="A95" s="27" t="str">
        <f>Elenco_CER_comune_appoggio!A95</f>
        <v>DRO</v>
      </c>
      <c r="B95" s="27">
        <f>Elenco_CER_comune_appoggio!B95</f>
        <v>38074</v>
      </c>
      <c r="C95" s="27" t="str">
        <f>Elenco_CER_comune_appoggio!C95</f>
        <v>DRO</v>
      </c>
      <c r="D95" s="27" t="str">
        <f>Elenco_CER_comune_appoggio!E95</f>
        <v>S.MASSENZA</v>
      </c>
      <c r="E95" s="27" t="str">
        <f>Elenco_CER_comune_appoggio!F95</f>
        <v>AC221E00009</v>
      </c>
      <c r="F95" s="27" t="str">
        <f>Elenco_CER_comune_appoggio!H95</f>
        <v/>
      </c>
      <c r="G95" s="27" t="str">
        <f>Elenco_CER_comune_appoggio!I95</f>
        <v>CER DEL SARCA
CER VALLE DEI LAGHI</v>
      </c>
      <c r="H95" s="5" t="str">
        <f>Elenco_CER_comune_appoggio!J95</f>
        <v/>
      </c>
      <c r="I95" s="5" t="str">
        <f>Elenco_CER_comune_appoggio!K95</f>
        <v/>
      </c>
      <c r="J95" s="5" t="str">
        <f>Elenco_CER_comune_appoggio!L95</f>
        <v/>
      </c>
      <c r="K95" s="5" t="str">
        <f>Elenco_CER_comune_appoggio!M95</f>
        <v/>
      </c>
      <c r="L95" s="5" t="str">
        <f>Elenco_CER_comune_appoggio!N95</f>
        <v/>
      </c>
    </row>
    <row r="96">
      <c r="A96" s="27" t="str">
        <f>Elenco_CER_comune_appoggio!A96</f>
        <v>FAI DELLA PAGANELLA</v>
      </c>
      <c r="B96" s="27">
        <f>Elenco_CER_comune_appoggio!B96</f>
        <v>38010</v>
      </c>
      <c r="C96" s="27" t="str">
        <f>Elenco_CER_comune_appoggio!C96</f>
        <v>FAI DELLA PAGANELLA</v>
      </c>
      <c r="D96" s="27" t="str">
        <f>Elenco_CER_comune_appoggio!E96</f>
        <v>S.MICHELE</v>
      </c>
      <c r="E96" s="27" t="str">
        <f>Elenco_CER_comune_appoggio!F96</f>
        <v>AC221E00016</v>
      </c>
      <c r="F96" s="27" t="str">
        <f>Elenco_CER_comune_appoggio!H96</f>
        <v>KONCERT</v>
      </c>
      <c r="G96" s="27" t="str">
        <f>Elenco_CER_comune_appoggio!I96</f>
        <v/>
      </c>
      <c r="H96" s="5" t="str">
        <f>Elenco_CER_comune_appoggio!J96</f>
        <v/>
      </c>
      <c r="I96" s="5" t="str">
        <f>Elenco_CER_comune_appoggio!K96</f>
        <v/>
      </c>
      <c r="J96" s="5" t="str">
        <f>Elenco_CER_comune_appoggio!L96</f>
        <v/>
      </c>
      <c r="K96" s="5" t="str">
        <f>Elenco_CER_comune_appoggio!M96</f>
        <v/>
      </c>
      <c r="L96" s="5" t="str">
        <f>Elenco_CER_comune_appoggio!N96</f>
        <v/>
      </c>
    </row>
    <row r="97">
      <c r="A97" s="27" t="str">
        <f>Elenco_CER_comune_appoggio!A97</f>
        <v>FIEROZZO</v>
      </c>
      <c r="B97" s="27">
        <f>Elenco_CER_comune_appoggio!B97</f>
        <v>38050</v>
      </c>
      <c r="C97" s="27" t="str">
        <f>Elenco_CER_comune_appoggio!C97</f>
        <v>FIEROZZO</v>
      </c>
      <c r="D97" s="27" t="str">
        <f>Elenco_CER_comune_appoggio!E97</f>
        <v>BRAZZANIGA</v>
      </c>
      <c r="E97" s="27" t="str">
        <f>Elenco_CER_comune_appoggio!F97</f>
        <v>AC221E00021</v>
      </c>
      <c r="F97" s="27" t="str">
        <f>Elenco_CER_comune_appoggio!H97</f>
        <v>EYCO SOCIETÀ COOPERATIVA</v>
      </c>
      <c r="G97" s="27" t="str">
        <f>Elenco_CER_comune_appoggio!I97</f>
        <v>CIVE C'è
COM.EN.PINE'</v>
      </c>
      <c r="H97" s="5" t="str">
        <f>Elenco_CER_comune_appoggio!J97</f>
        <v/>
      </c>
      <c r="I97" s="5" t="str">
        <f>Elenco_CER_comune_appoggio!K97</f>
        <v/>
      </c>
      <c r="J97" s="5" t="str">
        <f>Elenco_CER_comune_appoggio!L97</f>
        <v/>
      </c>
      <c r="K97" s="5" t="str">
        <f>Elenco_CER_comune_appoggio!M97</f>
        <v/>
      </c>
      <c r="L97" s="5" t="str">
        <f>Elenco_CER_comune_appoggio!N97</f>
        <v/>
      </c>
    </row>
    <row r="98">
      <c r="A98" s="27" t="str">
        <f>Elenco_CER_comune_appoggio!A98</f>
        <v>FOLGARIA</v>
      </c>
      <c r="B98" s="27">
        <f>Elenco_CER_comune_appoggio!B98</f>
        <v>38064</v>
      </c>
      <c r="C98" s="27" t="str">
        <f>Elenco_CER_comune_appoggio!C98</f>
        <v>FOLGARIA</v>
      </c>
      <c r="D98" s="27" t="str">
        <f>Elenco_CER_comune_appoggio!E98</f>
        <v>CALDONAZZO</v>
      </c>
      <c r="E98" s="27" t="str">
        <f>Elenco_CER_comune_appoggio!F98</f>
        <v>AC221E00020</v>
      </c>
      <c r="F98" s="27" t="str">
        <f>Elenco_CER_comune_appoggio!H98</f>
        <v>GREENLAND</v>
      </c>
      <c r="G98" s="27" t="str">
        <f>Elenco_CER_comune_appoggio!I98</f>
        <v>CER TENNA</v>
      </c>
      <c r="H98" s="5" t="str">
        <f>Elenco_CER_comune_appoggio!J98</f>
        <v/>
      </c>
      <c r="I98" s="5" t="str">
        <f>Elenco_CER_comune_appoggio!K98</f>
        <v/>
      </c>
      <c r="J98" s="5" t="str">
        <f>Elenco_CER_comune_appoggio!L98</f>
        <v/>
      </c>
      <c r="K98" s="5" t="str">
        <f>Elenco_CER_comune_appoggio!M98</f>
        <v/>
      </c>
      <c r="L98" s="5" t="str">
        <f>Elenco_CER_comune_appoggio!N98</f>
        <v/>
      </c>
    </row>
    <row r="99">
      <c r="A99" s="27" t="str">
        <f>Elenco_CER_comune_appoggio!A99</f>
        <v>FOLGARIA</v>
      </c>
      <c r="B99" s="27">
        <f>Elenco_CER_comune_appoggio!B99</f>
        <v>38064</v>
      </c>
      <c r="C99" s="27" t="str">
        <f>Elenco_CER_comune_appoggio!C99</f>
        <v>FOLGARIA</v>
      </c>
      <c r="D99" s="27" t="str">
        <f>Elenco_CER_comune_appoggio!E99</f>
        <v>S.COLOMBANO</v>
      </c>
      <c r="E99" s="27" t="str">
        <f>Elenco_CER_comune_appoggio!F99</f>
        <v>AC221E00017</v>
      </c>
      <c r="F99" s="27" t="str">
        <f>Elenco_CER_comune_appoggio!H99</f>
        <v>GREENLAND</v>
      </c>
      <c r="G99" s="27" t="str">
        <f>Elenco_CER_comune_appoggio!I99</f>
        <v>CER SOLIDALE TRENTINA
ENERGIA NUOVA VALLARSA</v>
      </c>
      <c r="H99" s="5" t="str">
        <f>Elenco_CER_comune_appoggio!J99</f>
        <v/>
      </c>
      <c r="I99" s="5" t="str">
        <f>Elenco_CER_comune_appoggio!K99</f>
        <v/>
      </c>
      <c r="J99" s="5" t="str">
        <f>Elenco_CER_comune_appoggio!L99</f>
        <v/>
      </c>
      <c r="K99" s="5" t="str">
        <f>Elenco_CER_comune_appoggio!M99</f>
        <v/>
      </c>
      <c r="L99" s="5" t="str">
        <f>Elenco_CER_comune_appoggio!N99</f>
        <v/>
      </c>
    </row>
    <row r="100">
      <c r="A100" s="27" t="str">
        <f>Elenco_CER_comune_appoggio!A100</f>
        <v>FORNACE</v>
      </c>
      <c r="B100" s="27">
        <f>Elenco_CER_comune_appoggio!B100</f>
        <v>38040</v>
      </c>
      <c r="C100" s="27" t="str">
        <f>Elenco_CER_comune_appoggio!C100</f>
        <v>FORNACE</v>
      </c>
      <c r="D100" s="27" t="str">
        <f>Elenco_CER_comune_appoggio!E100</f>
        <v>LAVIS</v>
      </c>
      <c r="E100" s="27" t="str">
        <f>Elenco_CER_comune_appoggio!F100</f>
        <v>AC221E00018</v>
      </c>
      <c r="F100" s="27" t="str">
        <f>Elenco_CER_comune_appoggio!H100</f>
        <v>CER ZARGA
FONDAZIONE SOLERGIA</v>
      </c>
      <c r="G100" s="27" t="str">
        <f>Elenco_CER_comune_appoggio!I100</f>
        <v>CER CAR
CER DEL SARCA
KONCERT</v>
      </c>
      <c r="H100" s="5" t="str">
        <f>Elenco_CER_comune_appoggio!J100</f>
        <v/>
      </c>
      <c r="I100" s="5" t="str">
        <f>Elenco_CER_comune_appoggio!K100</f>
        <v/>
      </c>
      <c r="J100" s="5" t="str">
        <f>Elenco_CER_comune_appoggio!L100</f>
        <v/>
      </c>
      <c r="K100" s="5" t="str">
        <f>Elenco_CER_comune_appoggio!M100</f>
        <v/>
      </c>
      <c r="L100" s="5" t="str">
        <f>Elenco_CER_comune_appoggio!N100</f>
        <v/>
      </c>
    </row>
    <row r="101">
      <c r="A101" s="27" t="str">
        <f>Elenco_CER_comune_appoggio!A101</f>
        <v>FORNACE</v>
      </c>
      <c r="B101" s="27">
        <f>Elenco_CER_comune_appoggio!B101</f>
        <v>38040</v>
      </c>
      <c r="C101" s="27" t="str">
        <f>Elenco_CER_comune_appoggio!C101</f>
        <v>FORNACE</v>
      </c>
      <c r="D101" s="27" t="str">
        <f>Elenco_CER_comune_appoggio!E101</f>
        <v>P.S. GIORGIO</v>
      </c>
      <c r="E101" s="27" t="str">
        <f>Elenco_CER_comune_appoggio!F101</f>
        <v>AC221E00019</v>
      </c>
      <c r="F101" s="27" t="str">
        <f>Elenco_CER_comune_appoggio!H101</f>
        <v>CER CAR</v>
      </c>
      <c r="G101" s="27" t="str">
        <f>Elenco_CER_comune_appoggio!I101</f>
        <v>KONCERT
TECER</v>
      </c>
      <c r="H101" s="5" t="str">
        <f>Elenco_CER_comune_appoggio!J101</f>
        <v/>
      </c>
      <c r="I101" s="5" t="str">
        <f>Elenco_CER_comune_appoggio!K101</f>
        <v/>
      </c>
      <c r="J101" s="5" t="str">
        <f>Elenco_CER_comune_appoggio!L101</f>
        <v/>
      </c>
      <c r="K101" s="5" t="str">
        <f>Elenco_CER_comune_appoggio!M101</f>
        <v/>
      </c>
      <c r="L101" s="5" t="str">
        <f>Elenco_CER_comune_appoggio!N101</f>
        <v/>
      </c>
    </row>
    <row r="102">
      <c r="A102" s="27" t="str">
        <f>Elenco_CER_comune_appoggio!A102</f>
        <v>FRASSILONGO</v>
      </c>
      <c r="B102" s="27">
        <f>Elenco_CER_comune_appoggio!B102</f>
        <v>38050</v>
      </c>
      <c r="C102" s="27" t="str">
        <f>Elenco_CER_comune_appoggio!C102</f>
        <v>FRASSILONGO</v>
      </c>
      <c r="D102" s="27" t="str">
        <f>Elenco_CER_comune_appoggio!E102</f>
        <v>BRAZZANIGA</v>
      </c>
      <c r="E102" s="27" t="str">
        <f>Elenco_CER_comune_appoggio!F102</f>
        <v>AC221E00021</v>
      </c>
      <c r="F102" s="27" t="str">
        <f>Elenco_CER_comune_appoggio!H102</f>
        <v>EYCO SOCIETÀ COOPERATIVA</v>
      </c>
      <c r="G102" s="27" t="str">
        <f>Elenco_CER_comune_appoggio!I102</f>
        <v>CIVE C'è
COM.EN.PINE'</v>
      </c>
      <c r="H102" s="5" t="str">
        <f>Elenco_CER_comune_appoggio!J102</f>
        <v/>
      </c>
      <c r="I102" s="5" t="str">
        <f>Elenco_CER_comune_appoggio!K102</f>
        <v/>
      </c>
      <c r="J102" s="5" t="str">
        <f>Elenco_CER_comune_appoggio!L102</f>
        <v/>
      </c>
      <c r="K102" s="5" t="str">
        <f>Elenco_CER_comune_appoggio!M102</f>
        <v/>
      </c>
      <c r="L102" s="5" t="str">
        <f>Elenco_CER_comune_appoggio!N102</f>
        <v/>
      </c>
    </row>
    <row r="103">
      <c r="A103" s="27" t="str">
        <f>Elenco_CER_comune_appoggio!A103</f>
        <v>GARNIGA TERME</v>
      </c>
      <c r="B103" s="27">
        <f>Elenco_CER_comune_appoggio!B103</f>
        <v>38060</v>
      </c>
      <c r="C103" s="27" t="str">
        <f>Elenco_CER_comune_appoggio!C103</f>
        <v>GARNIGA</v>
      </c>
      <c r="D103" s="27" t="str">
        <f>Elenco_CER_comune_appoggio!E103</f>
        <v>P.S. GIORGIO</v>
      </c>
      <c r="E103" s="27" t="str">
        <f>Elenco_CER_comune_appoggio!F103</f>
        <v>AC221E00019</v>
      </c>
      <c r="F103" s="27" t="str">
        <f>Elenco_CER_comune_appoggio!H103</f>
        <v>CER CAR</v>
      </c>
      <c r="G103" s="27" t="str">
        <f>Elenco_CER_comune_appoggio!I103</f>
        <v>KONCERT
TECER</v>
      </c>
      <c r="H103" s="5" t="str">
        <f>Elenco_CER_comune_appoggio!J103</f>
        <v/>
      </c>
      <c r="I103" s="5" t="str">
        <f>Elenco_CER_comune_appoggio!K103</f>
        <v/>
      </c>
      <c r="J103" s="5" t="str">
        <f>Elenco_CER_comune_appoggio!L103</f>
        <v/>
      </c>
      <c r="K103" s="5" t="str">
        <f>Elenco_CER_comune_appoggio!M103</f>
        <v/>
      </c>
      <c r="L103" s="5" t="str">
        <f>Elenco_CER_comune_appoggio!N103</f>
        <v/>
      </c>
    </row>
    <row r="104">
      <c r="A104" s="27" t="str">
        <f>Elenco_CER_comune_appoggio!A104</f>
        <v>GARNIGA TERME</v>
      </c>
      <c r="B104" s="27">
        <f>Elenco_CER_comune_appoggio!B104</f>
        <v>38060</v>
      </c>
      <c r="C104" s="27" t="str">
        <f>Elenco_CER_comune_appoggio!C104</f>
        <v>GARNIGA</v>
      </c>
      <c r="D104" s="27" t="str">
        <f>Elenco_CER_comune_appoggio!E104</f>
        <v>TN SUD</v>
      </c>
      <c r="E104" s="27" t="str">
        <f>Elenco_CER_comune_appoggio!F104</f>
        <v>AC221E00015</v>
      </c>
      <c r="F104" s="27" t="str">
        <f>Elenco_CER_comune_appoggio!H104</f>
        <v/>
      </c>
      <c r="G104" s="27" t="str">
        <f>Elenco_CER_comune_appoggio!I104</f>
        <v>CER CAR</v>
      </c>
      <c r="H104" s="5" t="str">
        <f>Elenco_CER_comune_appoggio!J104</f>
        <v/>
      </c>
      <c r="I104" s="5" t="str">
        <f>Elenco_CER_comune_appoggio!K104</f>
        <v/>
      </c>
      <c r="J104" s="5" t="str">
        <f>Elenco_CER_comune_appoggio!L104</f>
        <v/>
      </c>
      <c r="K104" s="5" t="str">
        <f>Elenco_CER_comune_appoggio!M104</f>
        <v/>
      </c>
      <c r="L104" s="5" t="str">
        <f>Elenco_CER_comune_appoggio!N104</f>
        <v/>
      </c>
    </row>
    <row r="105">
      <c r="A105" s="27" t="str">
        <f>Elenco_CER_comune_appoggio!A105</f>
        <v>GIOVO</v>
      </c>
      <c r="B105" s="27">
        <f>Elenco_CER_comune_appoggio!B105</f>
        <v>38030</v>
      </c>
      <c r="C105" s="27" t="str">
        <f>Elenco_CER_comune_appoggio!C105</f>
        <v>GIOVO</v>
      </c>
      <c r="D105" s="27" t="str">
        <f>Elenco_CER_comune_appoggio!E105</f>
        <v>LAVIS</v>
      </c>
      <c r="E105" s="27" t="str">
        <f>Elenco_CER_comune_appoggio!F105</f>
        <v>AC221E00018</v>
      </c>
      <c r="F105" s="27" t="str">
        <f>Elenco_CER_comune_appoggio!H105</f>
        <v>CER ZARGA
FONDAZIONE SOLERGIA</v>
      </c>
      <c r="G105" s="27" t="str">
        <f>Elenco_CER_comune_appoggio!I105</f>
        <v>CER CAR
CER DEL SARCA
KONCERT</v>
      </c>
      <c r="H105" s="5" t="str">
        <f>Elenco_CER_comune_appoggio!J105</f>
        <v/>
      </c>
      <c r="I105" s="5" t="str">
        <f>Elenco_CER_comune_appoggio!K105</f>
        <v/>
      </c>
      <c r="J105" s="5" t="str">
        <f>Elenco_CER_comune_appoggio!L105</f>
        <v/>
      </c>
      <c r="K105" s="5" t="str">
        <f>Elenco_CER_comune_appoggio!M105</f>
        <v/>
      </c>
      <c r="L105" s="5" t="str">
        <f>Elenco_CER_comune_appoggio!N105</f>
        <v/>
      </c>
    </row>
    <row r="106">
      <c r="A106" s="27" t="str">
        <f>Elenco_CER_comune_appoggio!A106</f>
        <v>GIOVO</v>
      </c>
      <c r="B106" s="27">
        <f>Elenco_CER_comune_appoggio!B106</f>
        <v>38030</v>
      </c>
      <c r="C106" s="27" t="str">
        <f>Elenco_CER_comune_appoggio!C106</f>
        <v>GIOVO</v>
      </c>
      <c r="D106" s="27" t="str">
        <f>Elenco_CER_comune_appoggio!E106</f>
        <v>S.MICHELE</v>
      </c>
      <c r="E106" s="27" t="str">
        <f>Elenco_CER_comune_appoggio!F106</f>
        <v>AC221E00016</v>
      </c>
      <c r="F106" s="27" t="str">
        <f>Elenco_CER_comune_appoggio!H106</f>
        <v>KONCERT</v>
      </c>
      <c r="G106" s="27" t="str">
        <f>Elenco_CER_comune_appoggio!I106</f>
        <v/>
      </c>
      <c r="H106" s="5" t="str">
        <f>Elenco_CER_comune_appoggio!J106</f>
        <v/>
      </c>
      <c r="I106" s="5" t="str">
        <f>Elenco_CER_comune_appoggio!K106</f>
        <v/>
      </c>
      <c r="J106" s="5" t="str">
        <f>Elenco_CER_comune_appoggio!L106</f>
        <v/>
      </c>
      <c r="K106" s="5" t="str">
        <f>Elenco_CER_comune_appoggio!M106</f>
        <v/>
      </c>
      <c r="L106" s="5" t="str">
        <f>Elenco_CER_comune_appoggio!N106</f>
        <v/>
      </c>
    </row>
    <row r="107">
      <c r="A107" s="27" t="str">
        <f>Elenco_CER_comune_appoggio!A107</f>
        <v>GIUSTINO</v>
      </c>
      <c r="B107" s="27">
        <f>Elenco_CER_comune_appoggio!B107</f>
        <v>38086</v>
      </c>
      <c r="C107" s="27" t="str">
        <f>Elenco_CER_comune_appoggio!C107</f>
        <v>GIUSTINO</v>
      </c>
      <c r="D107" s="27" t="str">
        <f>Elenco_CER_comune_appoggio!E107</f>
        <v>GIUSTINO</v>
      </c>
      <c r="E107" s="27" t="str">
        <f>Elenco_CER_comune_appoggio!F107</f>
        <v>AC221E00003</v>
      </c>
      <c r="F107" s="27" t="str">
        <f>Elenco_CER_comune_appoggio!H107</f>
        <v/>
      </c>
      <c r="G107" s="27" t="str">
        <f>Elenco_CER_comune_appoggio!I107</f>
        <v>CER DEL SARCA</v>
      </c>
      <c r="H107" s="5" t="str">
        <f>Elenco_CER_comune_appoggio!J107</f>
        <v/>
      </c>
      <c r="I107" s="5" t="str">
        <f>Elenco_CER_comune_appoggio!K107</f>
        <v/>
      </c>
      <c r="J107" s="5" t="str">
        <f>Elenco_CER_comune_appoggio!L107</f>
        <v/>
      </c>
      <c r="K107" s="5" t="str">
        <f>Elenco_CER_comune_appoggio!M107</f>
        <v/>
      </c>
      <c r="L107" s="5" t="str">
        <f>Elenco_CER_comune_appoggio!N107</f>
        <v/>
      </c>
    </row>
    <row r="108">
      <c r="A108" s="27" t="str">
        <f>Elenco_CER_comune_appoggio!A108</f>
        <v>GRIGNO</v>
      </c>
      <c r="B108" s="27">
        <f>Elenco_CER_comune_appoggio!B108</f>
        <v>38055</v>
      </c>
      <c r="C108" s="27" t="str">
        <f>Elenco_CER_comune_appoggio!C108</f>
        <v>GRIGNO</v>
      </c>
      <c r="D108" s="27" t="str">
        <f>Elenco_CER_comune_appoggio!E108</f>
        <v>GRIGNO</v>
      </c>
      <c r="E108" s="27" t="str">
        <f>Elenco_CER_comune_appoggio!F108</f>
        <v>AC221E00027</v>
      </c>
      <c r="F108" s="27" t="str">
        <f>Elenco_CER_comune_appoggio!H108</f>
        <v>CER.TO - CER TRENTINO ORIENTALE</v>
      </c>
      <c r="G108" s="27" t="str">
        <f>Elenco_CER_comune_appoggio!I108</f>
        <v/>
      </c>
      <c r="H108" s="5" t="str">
        <f>Elenco_CER_comune_appoggio!J108</f>
        <v/>
      </c>
      <c r="I108" s="5" t="str">
        <f>Elenco_CER_comune_appoggio!K108</f>
        <v/>
      </c>
      <c r="J108" s="5" t="str">
        <f>Elenco_CER_comune_appoggio!L108</f>
        <v/>
      </c>
      <c r="K108" s="5" t="str">
        <f>Elenco_CER_comune_appoggio!M108</f>
        <v/>
      </c>
      <c r="L108" s="5" t="str">
        <f>Elenco_CER_comune_appoggio!N108</f>
        <v/>
      </c>
    </row>
    <row r="109">
      <c r="A109" s="27" t="str">
        <f>Elenco_CER_comune_appoggio!A109</f>
        <v>ISERA</v>
      </c>
      <c r="B109" s="27">
        <f>Elenco_CER_comune_appoggio!B109</f>
        <v>38060</v>
      </c>
      <c r="C109" s="27" t="str">
        <f>Elenco_CER_comune_appoggio!C109</f>
        <v>ISERA</v>
      </c>
      <c r="D109" s="27" t="str">
        <f>Elenco_CER_comune_appoggio!E109</f>
        <v>LIZZANA</v>
      </c>
      <c r="E109" s="27" t="str">
        <f>Elenco_CER_comune_appoggio!F109</f>
        <v>AC221E00012</v>
      </c>
      <c r="F109" s="27" t="str">
        <f>Elenco_CER_comune_appoggio!H109</f>
        <v/>
      </c>
      <c r="G109" s="27" t="str">
        <f>Elenco_CER_comune_appoggio!I109</f>
        <v/>
      </c>
      <c r="H109" s="5" t="str">
        <f>Elenco_CER_comune_appoggio!J109</f>
        <v/>
      </c>
      <c r="I109" s="5" t="str">
        <f>Elenco_CER_comune_appoggio!K109</f>
        <v/>
      </c>
      <c r="J109" s="5" t="str">
        <f>Elenco_CER_comune_appoggio!L109</f>
        <v/>
      </c>
      <c r="K109" s="5" t="str">
        <f>Elenco_CER_comune_appoggio!M109</f>
        <v/>
      </c>
      <c r="L109" s="5" t="str">
        <f>Elenco_CER_comune_appoggio!N109</f>
        <v/>
      </c>
    </row>
    <row r="110">
      <c r="A110" s="27" t="str">
        <f>Elenco_CER_comune_appoggio!A110</f>
        <v>ISERA</v>
      </c>
      <c r="B110" s="27">
        <f>Elenco_CER_comune_appoggio!B110</f>
        <v>38060</v>
      </c>
      <c r="C110" s="27" t="str">
        <f>Elenco_CER_comune_appoggio!C110</f>
        <v>ISERA</v>
      </c>
      <c r="D110" s="27" t="str">
        <f>Elenco_CER_comune_appoggio!E110</f>
        <v>ROVERETO NORD</v>
      </c>
      <c r="E110" s="27" t="str">
        <f>Elenco_CER_comune_appoggio!F110</f>
        <v>AC221E00014</v>
      </c>
      <c r="F110" s="27" t="str">
        <f>Elenco_CER_comune_appoggio!H110</f>
        <v>EYCO SOCIETÀ COOPERATIVA
GREENLAND</v>
      </c>
      <c r="G110" s="27" t="str">
        <f>Elenco_CER_comune_appoggio!I110</f>
        <v>CER SOLIDALE TRENTINA
CER VALLAGARINA</v>
      </c>
      <c r="H110" s="5" t="str">
        <f>Elenco_CER_comune_appoggio!J110</f>
        <v/>
      </c>
      <c r="I110" s="5" t="str">
        <f>Elenco_CER_comune_appoggio!K110</f>
        <v/>
      </c>
      <c r="J110" s="5" t="str">
        <f>Elenco_CER_comune_appoggio!L110</f>
        <v/>
      </c>
      <c r="K110" s="5" t="str">
        <f>Elenco_CER_comune_appoggio!M110</f>
        <v/>
      </c>
      <c r="L110" s="5" t="str">
        <f>Elenco_CER_comune_appoggio!N110</f>
        <v/>
      </c>
    </row>
    <row r="111">
      <c r="A111" s="27" t="str">
        <f>Elenco_CER_comune_appoggio!A111</f>
        <v>LAVARONE</v>
      </c>
      <c r="B111" s="27">
        <f>Elenco_CER_comune_appoggio!B111</f>
        <v>38046</v>
      </c>
      <c r="C111" s="27" t="str">
        <f>Elenco_CER_comune_appoggio!C111</f>
        <v>LAVARONE</v>
      </c>
      <c r="D111" s="27" t="str">
        <f>Elenco_CER_comune_appoggio!E111</f>
        <v>CALDONAZZO</v>
      </c>
      <c r="E111" s="27" t="str">
        <f>Elenco_CER_comune_appoggio!F111</f>
        <v>AC221E00020</v>
      </c>
      <c r="F111" s="27" t="str">
        <f>Elenco_CER_comune_appoggio!H111</f>
        <v>GREENLAND</v>
      </c>
      <c r="G111" s="27" t="str">
        <f>Elenco_CER_comune_appoggio!I111</f>
        <v>CER TENNA</v>
      </c>
      <c r="H111" s="5" t="str">
        <f>Elenco_CER_comune_appoggio!J111</f>
        <v/>
      </c>
      <c r="I111" s="5" t="str">
        <f>Elenco_CER_comune_appoggio!K111</f>
        <v/>
      </c>
      <c r="J111" s="5" t="str">
        <f>Elenco_CER_comune_appoggio!L111</f>
        <v/>
      </c>
      <c r="K111" s="5" t="str">
        <f>Elenco_CER_comune_appoggio!M111</f>
        <v/>
      </c>
      <c r="L111" s="5" t="str">
        <f>Elenco_CER_comune_appoggio!N111</f>
        <v/>
      </c>
    </row>
    <row r="112">
      <c r="A112" s="27" t="str">
        <f>Elenco_CER_comune_appoggio!A112</f>
        <v>LAVIS</v>
      </c>
      <c r="B112" s="27">
        <f>Elenco_CER_comune_appoggio!B112</f>
        <v>38015</v>
      </c>
      <c r="C112" s="27" t="str">
        <f>Elenco_CER_comune_appoggio!C112</f>
        <v>LAVIS</v>
      </c>
      <c r="D112" s="27" t="str">
        <f>Elenco_CER_comune_appoggio!E112</f>
        <v>LAVIS</v>
      </c>
      <c r="E112" s="27" t="str">
        <f>Elenco_CER_comune_appoggio!F112</f>
        <v>AC221E00018</v>
      </c>
      <c r="F112" s="27" t="str">
        <f>Elenco_CER_comune_appoggio!H112</f>
        <v>CER ZARGA
FONDAZIONE SOLERGIA</v>
      </c>
      <c r="G112" s="27" t="str">
        <f>Elenco_CER_comune_appoggio!I112</f>
        <v>CER CAR
CER DEL SARCA
KONCERT</v>
      </c>
      <c r="H112" s="5" t="str">
        <f>Elenco_CER_comune_appoggio!J112</f>
        <v/>
      </c>
      <c r="I112" s="5" t="str">
        <f>Elenco_CER_comune_appoggio!K112</f>
        <v/>
      </c>
      <c r="J112" s="5" t="str">
        <f>Elenco_CER_comune_appoggio!L112</f>
        <v/>
      </c>
      <c r="K112" s="5" t="str">
        <f>Elenco_CER_comune_appoggio!M112</f>
        <v/>
      </c>
      <c r="L112" s="5" t="str">
        <f>Elenco_CER_comune_appoggio!N112</f>
        <v/>
      </c>
    </row>
    <row r="113">
      <c r="A113" s="27" t="str">
        <f>Elenco_CER_comune_appoggio!A113</f>
        <v>LAVIS</v>
      </c>
      <c r="B113" s="27">
        <f>Elenco_CER_comune_appoggio!B113</f>
        <v>38015</v>
      </c>
      <c r="C113" s="27" t="str">
        <f>Elenco_CER_comune_appoggio!C113</f>
        <v>LAVIS</v>
      </c>
      <c r="D113" s="27" t="str">
        <f>Elenco_CER_comune_appoggio!E113</f>
        <v>S.MICHELE</v>
      </c>
      <c r="E113" s="27" t="str">
        <f>Elenco_CER_comune_appoggio!F113</f>
        <v>AC221E00016</v>
      </c>
      <c r="F113" s="27" t="str">
        <f>Elenco_CER_comune_appoggio!H113</f>
        <v>KONCERT</v>
      </c>
      <c r="G113" s="27" t="str">
        <f>Elenco_CER_comune_appoggio!I113</f>
        <v/>
      </c>
      <c r="H113" s="5" t="str">
        <f>Elenco_CER_comune_appoggio!J113</f>
        <v/>
      </c>
      <c r="I113" s="5" t="str">
        <f>Elenco_CER_comune_appoggio!K113</f>
        <v/>
      </c>
      <c r="J113" s="5" t="str">
        <f>Elenco_CER_comune_appoggio!L113</f>
        <v/>
      </c>
      <c r="K113" s="5" t="str">
        <f>Elenco_CER_comune_appoggio!M113</f>
        <v/>
      </c>
      <c r="L113" s="5" t="str">
        <f>Elenco_CER_comune_appoggio!N113</f>
        <v/>
      </c>
    </row>
    <row r="114">
      <c r="A114" s="27" t="str">
        <f>Elenco_CER_comune_appoggio!A114</f>
        <v>LEDRO</v>
      </c>
      <c r="B114" s="27">
        <f>Elenco_CER_comune_appoggio!B114</f>
        <v>38067</v>
      </c>
      <c r="C114" s="27" t="str">
        <f>Elenco_CER_comune_appoggio!C114</f>
        <v>BEZZECCA</v>
      </c>
      <c r="D114" s="27" t="str">
        <f>Elenco_CER_comune_appoggio!E114</f>
        <v>ARCO</v>
      </c>
      <c r="E114" s="27" t="str">
        <f>Elenco_CER_comune_appoggio!F114</f>
        <v>AC221E00005</v>
      </c>
      <c r="F114" s="27" t="str">
        <f>Elenco_CER_comune_appoggio!H114</f>
        <v>EYCO SOCIETÀ COOPERATIVA</v>
      </c>
      <c r="G114" s="27" t="str">
        <f>Elenco_CER_comune_appoggio!I114</f>
        <v>CER DEL SARCA</v>
      </c>
      <c r="H114" s="5" t="str">
        <f>Elenco_CER_comune_appoggio!J114</f>
        <v/>
      </c>
      <c r="I114" s="5" t="str">
        <f>Elenco_CER_comune_appoggio!K114</f>
        <v/>
      </c>
      <c r="J114" s="5" t="str">
        <f>Elenco_CER_comune_appoggio!L114</f>
        <v/>
      </c>
      <c r="K114" s="5" t="str">
        <f>Elenco_CER_comune_appoggio!M114</f>
        <v/>
      </c>
      <c r="L114" s="5" t="str">
        <f>Elenco_CER_comune_appoggio!N114</f>
        <v/>
      </c>
    </row>
    <row r="115">
      <c r="A115" s="27" t="str">
        <f>Elenco_CER_comune_appoggio!A115</f>
        <v>LEDRO</v>
      </c>
      <c r="B115" s="27">
        <f>Elenco_CER_comune_appoggio!B115</f>
        <v>38067</v>
      </c>
      <c r="C115" s="27" t="str">
        <f>Elenco_CER_comune_appoggio!C115</f>
        <v>CONCEI</v>
      </c>
      <c r="D115" s="27" t="str">
        <f>Elenco_CER_comune_appoggio!E115</f>
        <v>ARCO</v>
      </c>
      <c r="E115" s="27" t="str">
        <f>Elenco_CER_comune_appoggio!F115</f>
        <v>AC221E00005</v>
      </c>
      <c r="F115" s="27" t="str">
        <f>Elenco_CER_comune_appoggio!H115</f>
        <v>EYCO SOCIETÀ COOPERATIVA</v>
      </c>
      <c r="G115" s="27" t="str">
        <f>Elenco_CER_comune_appoggio!I115</f>
        <v>CER DEL SARCA</v>
      </c>
      <c r="H115" s="5" t="str">
        <f>Elenco_CER_comune_appoggio!J115</f>
        <v/>
      </c>
      <c r="I115" s="5" t="str">
        <f>Elenco_CER_comune_appoggio!K115</f>
        <v/>
      </c>
      <c r="J115" s="5" t="str">
        <f>Elenco_CER_comune_appoggio!L115</f>
        <v/>
      </c>
      <c r="K115" s="5" t="str">
        <f>Elenco_CER_comune_appoggio!M115</f>
        <v/>
      </c>
      <c r="L115" s="5" t="str">
        <f>Elenco_CER_comune_appoggio!N115</f>
        <v/>
      </c>
    </row>
    <row r="116">
      <c r="A116" s="27" t="str">
        <f>Elenco_CER_comune_appoggio!A116</f>
        <v>LEDRO</v>
      </c>
      <c r="B116" s="27">
        <f>Elenco_CER_comune_appoggio!B116</f>
        <v>38067</v>
      </c>
      <c r="C116" s="27" t="str">
        <f>Elenco_CER_comune_appoggio!C116</f>
        <v>MOLINA DI LEDRO</v>
      </c>
      <c r="D116" s="27" t="str">
        <f>Elenco_CER_comune_appoggio!E116</f>
        <v>ARCO</v>
      </c>
      <c r="E116" s="27" t="str">
        <f>Elenco_CER_comune_appoggio!F116</f>
        <v>AC221E00005</v>
      </c>
      <c r="F116" s="27" t="str">
        <f>Elenco_CER_comune_appoggio!H116</f>
        <v>EYCO SOCIETÀ COOPERATIVA</v>
      </c>
      <c r="G116" s="27" t="str">
        <f>Elenco_CER_comune_appoggio!I116</f>
        <v>CER DEL SARCA</v>
      </c>
      <c r="H116" s="5" t="str">
        <f>Elenco_CER_comune_appoggio!J116</f>
        <v/>
      </c>
      <c r="I116" s="5" t="str">
        <f>Elenco_CER_comune_appoggio!K116</f>
        <v/>
      </c>
      <c r="J116" s="5" t="str">
        <f>Elenco_CER_comune_appoggio!L116</f>
        <v/>
      </c>
      <c r="K116" s="5" t="str">
        <f>Elenco_CER_comune_appoggio!M116</f>
        <v/>
      </c>
      <c r="L116" s="5" t="str">
        <f>Elenco_CER_comune_appoggio!N116</f>
        <v/>
      </c>
    </row>
    <row r="117">
      <c r="A117" s="27" t="str">
        <f>Elenco_CER_comune_appoggio!A117</f>
        <v>LEDRO</v>
      </c>
      <c r="B117" s="27">
        <f>Elenco_CER_comune_appoggio!B117</f>
        <v>38067</v>
      </c>
      <c r="C117" s="27" t="str">
        <f>Elenco_CER_comune_appoggio!C117</f>
        <v>PIEVE DI LEDRO</v>
      </c>
      <c r="D117" s="27" t="str">
        <f>Elenco_CER_comune_appoggio!E117</f>
        <v>ARCO</v>
      </c>
      <c r="E117" s="27" t="str">
        <f>Elenco_CER_comune_appoggio!F117</f>
        <v>AC221E00005</v>
      </c>
      <c r="F117" s="27" t="str">
        <f>Elenco_CER_comune_appoggio!H117</f>
        <v>EYCO SOCIETÀ COOPERATIVA</v>
      </c>
      <c r="G117" s="27" t="str">
        <f>Elenco_CER_comune_appoggio!I117</f>
        <v>CER DEL SARCA</v>
      </c>
      <c r="H117" s="5" t="str">
        <f>Elenco_CER_comune_appoggio!J117</f>
        <v/>
      </c>
      <c r="I117" s="5" t="str">
        <f>Elenco_CER_comune_appoggio!K117</f>
        <v/>
      </c>
      <c r="J117" s="5" t="str">
        <f>Elenco_CER_comune_appoggio!L117</f>
        <v/>
      </c>
      <c r="K117" s="5" t="str">
        <f>Elenco_CER_comune_appoggio!M117</f>
        <v/>
      </c>
      <c r="L117" s="5" t="str">
        <f>Elenco_CER_comune_appoggio!N117</f>
        <v/>
      </c>
    </row>
    <row r="118">
      <c r="A118" s="27" t="str">
        <f>Elenco_CER_comune_appoggio!A118</f>
        <v>LEVICO TERME</v>
      </c>
      <c r="B118" s="27">
        <f>Elenco_CER_comune_appoggio!B118</f>
        <v>38056</v>
      </c>
      <c r="C118" s="27" t="str">
        <f>Elenco_CER_comune_appoggio!C118</f>
        <v>LEVICO (VEZZENA)</v>
      </c>
      <c r="D118" s="27" t="str">
        <f>Elenco_CER_comune_appoggio!E118</f>
        <v>CALDONAZZO</v>
      </c>
      <c r="E118" s="27" t="str">
        <f>Elenco_CER_comune_appoggio!F118</f>
        <v>AC221E00020</v>
      </c>
      <c r="F118" s="27" t="str">
        <f>Elenco_CER_comune_appoggio!H118</f>
        <v>GREENLAND</v>
      </c>
      <c r="G118" s="27" t="str">
        <f>Elenco_CER_comune_appoggio!I118</f>
        <v>CER TENNA</v>
      </c>
      <c r="H118" s="5" t="str">
        <f>Elenco_CER_comune_appoggio!J118</f>
        <v/>
      </c>
      <c r="I118" s="5" t="str">
        <f>Elenco_CER_comune_appoggio!K118</f>
        <v/>
      </c>
      <c r="J118" s="5" t="str">
        <f>Elenco_CER_comune_appoggio!L118</f>
        <v/>
      </c>
      <c r="K118" s="5" t="str">
        <f>Elenco_CER_comune_appoggio!M118</f>
        <v/>
      </c>
      <c r="L118" s="5" t="str">
        <f>Elenco_CER_comune_appoggio!N118</f>
        <v/>
      </c>
    </row>
    <row r="119">
      <c r="A119" s="27" t="str">
        <f>Elenco_CER_comune_appoggio!A119</f>
        <v>LEVICO TERME</v>
      </c>
      <c r="B119" s="27">
        <f>Elenco_CER_comune_appoggio!B119</f>
        <v>38056</v>
      </c>
      <c r="C119" s="27" t="str">
        <f>Elenco_CER_comune_appoggio!C119</f>
        <v>LEVICO TERME</v>
      </c>
      <c r="D119" s="27" t="str">
        <f>Elenco_CER_comune_appoggio!E119</f>
        <v>CALDONAZZO</v>
      </c>
      <c r="E119" s="27" t="str">
        <f>Elenco_CER_comune_appoggio!F119</f>
        <v>AC221E00020</v>
      </c>
      <c r="F119" s="27" t="str">
        <f>Elenco_CER_comune_appoggio!H119</f>
        <v>GREENLAND</v>
      </c>
      <c r="G119" s="27" t="str">
        <f>Elenco_CER_comune_appoggio!I119</f>
        <v>CER TENNA</v>
      </c>
      <c r="H119" s="5" t="str">
        <f>Elenco_CER_comune_appoggio!J119</f>
        <v/>
      </c>
      <c r="I119" s="5" t="str">
        <f>Elenco_CER_comune_appoggio!K119</f>
        <v/>
      </c>
      <c r="J119" s="5" t="str">
        <f>Elenco_CER_comune_appoggio!L119</f>
        <v/>
      </c>
      <c r="K119" s="5" t="str">
        <f>Elenco_CER_comune_appoggio!M119</f>
        <v/>
      </c>
      <c r="L119" s="5" t="str">
        <f>Elenco_CER_comune_appoggio!N119</f>
        <v/>
      </c>
    </row>
    <row r="120">
      <c r="A120" s="27" t="str">
        <f>Elenco_CER_comune_appoggio!A120</f>
        <v>LIVO</v>
      </c>
      <c r="B120" s="27">
        <f>Elenco_CER_comune_appoggio!B120</f>
        <v>38020</v>
      </c>
      <c r="C120" s="27" t="str">
        <f>Elenco_CER_comune_appoggio!C120</f>
        <v>LIVO</v>
      </c>
      <c r="D120" s="27" t="str">
        <f>Elenco_CER_comune_appoggio!E120</f>
        <v>MONCLASSICO</v>
      </c>
      <c r="E120" s="27" t="str">
        <f>Elenco_CER_comune_appoggio!F120</f>
        <v>AC221E00006</v>
      </c>
      <c r="F120" s="27" t="str">
        <f>Elenco_CER_comune_appoggio!H120</f>
        <v/>
      </c>
      <c r="G120" s="27" t="str">
        <f>Elenco_CER_comune_appoggio!I120</f>
        <v/>
      </c>
      <c r="H120" s="5" t="str">
        <f>Elenco_CER_comune_appoggio!J120</f>
        <v/>
      </c>
      <c r="I120" s="5" t="str">
        <f>Elenco_CER_comune_appoggio!K120</f>
        <v/>
      </c>
      <c r="J120" s="5" t="str">
        <f>Elenco_CER_comune_appoggio!L120</f>
        <v/>
      </c>
      <c r="K120" s="5" t="str">
        <f>Elenco_CER_comune_appoggio!M120</f>
        <v/>
      </c>
      <c r="L120" s="5" t="str">
        <f>Elenco_CER_comune_appoggio!N120</f>
        <v/>
      </c>
    </row>
    <row r="121">
      <c r="A121" s="27" t="str">
        <f>Elenco_CER_comune_appoggio!A121</f>
        <v>LONA-LASES</v>
      </c>
      <c r="B121" s="27">
        <f>Elenco_CER_comune_appoggio!B121</f>
        <v>38040</v>
      </c>
      <c r="C121" s="27" t="str">
        <f>Elenco_CER_comune_appoggio!C121</f>
        <v>LONA</v>
      </c>
      <c r="D121" s="27" t="str">
        <f>Elenco_CER_comune_appoggio!E121</f>
        <v>LAVIS</v>
      </c>
      <c r="E121" s="27" t="str">
        <f>Elenco_CER_comune_appoggio!F121</f>
        <v>AC221E00018</v>
      </c>
      <c r="F121" s="27" t="str">
        <f>Elenco_CER_comune_appoggio!H121</f>
        <v>CER ZARGA
FONDAZIONE SOLERGIA</v>
      </c>
      <c r="G121" s="27" t="str">
        <f>Elenco_CER_comune_appoggio!I121</f>
        <v>CER CAR
CER DEL SARCA
KONCERT</v>
      </c>
      <c r="H121" s="5" t="str">
        <f>Elenco_CER_comune_appoggio!J121</f>
        <v/>
      </c>
      <c r="I121" s="5" t="str">
        <f>Elenco_CER_comune_appoggio!K121</f>
        <v/>
      </c>
      <c r="J121" s="5" t="str">
        <f>Elenco_CER_comune_appoggio!L121</f>
        <v/>
      </c>
      <c r="K121" s="5" t="str">
        <f>Elenco_CER_comune_appoggio!M121</f>
        <v/>
      </c>
      <c r="L121" s="5" t="str">
        <f>Elenco_CER_comune_appoggio!N121</f>
        <v/>
      </c>
    </row>
    <row r="122">
      <c r="A122" s="27" t="str">
        <f>Elenco_CER_comune_appoggio!A122</f>
        <v>LUSERNA</v>
      </c>
      <c r="B122" s="27">
        <f>Elenco_CER_comune_appoggio!B122</f>
        <v>38040</v>
      </c>
      <c r="C122" s="27" t="str">
        <f>Elenco_CER_comune_appoggio!C122</f>
        <v>LUSERNA</v>
      </c>
      <c r="D122" s="27" t="str">
        <f>Elenco_CER_comune_appoggio!E122</f>
        <v>CALDONAZZO</v>
      </c>
      <c r="E122" s="27" t="str">
        <f>Elenco_CER_comune_appoggio!F122</f>
        <v>AC221E00020</v>
      </c>
      <c r="F122" s="27" t="str">
        <f>Elenco_CER_comune_appoggio!H122</f>
        <v>GREENLAND</v>
      </c>
      <c r="G122" s="27" t="str">
        <f>Elenco_CER_comune_appoggio!I122</f>
        <v>CER TENNA</v>
      </c>
      <c r="H122" s="5" t="str">
        <f>Elenco_CER_comune_appoggio!J122</f>
        <v/>
      </c>
      <c r="I122" s="5" t="str">
        <f>Elenco_CER_comune_appoggio!K122</f>
        <v/>
      </c>
      <c r="J122" s="5" t="str">
        <f>Elenco_CER_comune_appoggio!L122</f>
        <v/>
      </c>
      <c r="K122" s="5" t="str">
        <f>Elenco_CER_comune_appoggio!M122</f>
        <v/>
      </c>
      <c r="L122" s="5" t="str">
        <f>Elenco_CER_comune_appoggio!N122</f>
        <v/>
      </c>
    </row>
    <row r="123">
      <c r="A123" s="27" t="str">
        <f>Elenco_CER_comune_appoggio!A123</f>
        <v>MADRUZZO</v>
      </c>
      <c r="B123" s="27">
        <f>Elenco_CER_comune_appoggio!B123</f>
        <v>38076</v>
      </c>
      <c r="C123" s="27" t="str">
        <f>Elenco_CER_comune_appoggio!C123</f>
        <v>CALAVINO</v>
      </c>
      <c r="D123" s="27" t="str">
        <f>Elenco_CER_comune_appoggio!E123</f>
        <v>DRO</v>
      </c>
      <c r="E123" s="27" t="str">
        <f>Elenco_CER_comune_appoggio!F123</f>
        <v>AC221E00008</v>
      </c>
      <c r="F123" s="27" t="str">
        <f>Elenco_CER_comune_appoggio!H123</f>
        <v/>
      </c>
      <c r="G123" s="27" t="str">
        <f>Elenco_CER_comune_appoggio!I123</f>
        <v>CER DEL SARCA</v>
      </c>
      <c r="H123" s="5" t="str">
        <f>Elenco_CER_comune_appoggio!J123</f>
        <v/>
      </c>
      <c r="I123" s="5" t="str">
        <f>Elenco_CER_comune_appoggio!K123</f>
        <v/>
      </c>
      <c r="J123" s="5" t="str">
        <f>Elenco_CER_comune_appoggio!L123</f>
        <v/>
      </c>
      <c r="K123" s="5" t="str">
        <f>Elenco_CER_comune_appoggio!M123</f>
        <v/>
      </c>
      <c r="L123" s="5" t="str">
        <f>Elenco_CER_comune_appoggio!N123</f>
        <v/>
      </c>
    </row>
    <row r="124">
      <c r="A124" s="27" t="str">
        <f>Elenco_CER_comune_appoggio!A124</f>
        <v>MADRUZZO</v>
      </c>
      <c r="B124" s="27">
        <f>Elenco_CER_comune_appoggio!B124</f>
        <v>38076</v>
      </c>
      <c r="C124" s="27" t="str">
        <f>Elenco_CER_comune_appoggio!C124</f>
        <v>CALAVINO</v>
      </c>
      <c r="D124" s="27" t="str">
        <f>Elenco_CER_comune_appoggio!E124</f>
        <v>NEMBIA</v>
      </c>
      <c r="E124" s="27" t="str">
        <f>Elenco_CER_comune_appoggio!F124</f>
        <v>AC221E00007</v>
      </c>
      <c r="F124" s="27" t="str">
        <f>Elenco_CER_comune_appoggio!H124</f>
        <v>EUREKA CER</v>
      </c>
      <c r="G124" s="27" t="str">
        <f>Elenco_CER_comune_appoggio!I124</f>
        <v>CER DEL SARCA</v>
      </c>
      <c r="H124" s="5" t="str">
        <f>Elenco_CER_comune_appoggio!J124</f>
        <v/>
      </c>
      <c r="I124" s="5" t="str">
        <f>Elenco_CER_comune_appoggio!K124</f>
        <v/>
      </c>
      <c r="J124" s="5" t="str">
        <f>Elenco_CER_comune_appoggio!L124</f>
        <v/>
      </c>
      <c r="K124" s="5" t="str">
        <f>Elenco_CER_comune_appoggio!M124</f>
        <v/>
      </c>
      <c r="L124" s="5" t="str">
        <f>Elenco_CER_comune_appoggio!N124</f>
        <v/>
      </c>
    </row>
    <row r="125">
      <c r="A125" s="27" t="str">
        <f>Elenco_CER_comune_appoggio!A125</f>
        <v>MADRUZZO</v>
      </c>
      <c r="B125" s="27">
        <f>Elenco_CER_comune_appoggio!B125</f>
        <v>38076</v>
      </c>
      <c r="C125" s="27" t="str">
        <f>Elenco_CER_comune_appoggio!C125</f>
        <v>CALAVINO</v>
      </c>
      <c r="D125" s="27" t="str">
        <f>Elenco_CER_comune_appoggio!E125</f>
        <v>S.MASSENZA</v>
      </c>
      <c r="E125" s="27" t="str">
        <f>Elenco_CER_comune_appoggio!F125</f>
        <v>AC221E00009</v>
      </c>
      <c r="F125" s="27" t="str">
        <f>Elenco_CER_comune_appoggio!H125</f>
        <v/>
      </c>
      <c r="G125" s="27" t="str">
        <f>Elenco_CER_comune_appoggio!I125</f>
        <v>CER DEL SARCA
CER VALLE DEI LAGHI</v>
      </c>
      <c r="H125" s="5" t="str">
        <f>Elenco_CER_comune_appoggio!J125</f>
        <v/>
      </c>
      <c r="I125" s="5" t="str">
        <f>Elenco_CER_comune_appoggio!K125</f>
        <v/>
      </c>
      <c r="J125" s="5" t="str">
        <f>Elenco_CER_comune_appoggio!L125</f>
        <v/>
      </c>
      <c r="K125" s="5" t="str">
        <f>Elenco_CER_comune_appoggio!M125</f>
        <v/>
      </c>
      <c r="L125" s="5" t="str">
        <f>Elenco_CER_comune_appoggio!N125</f>
        <v/>
      </c>
    </row>
    <row r="126">
      <c r="A126" s="27" t="str">
        <f>Elenco_CER_comune_appoggio!A126</f>
        <v>MADRUZZO</v>
      </c>
      <c r="B126" s="27">
        <f>Elenco_CER_comune_appoggio!B126</f>
        <v>38076</v>
      </c>
      <c r="C126" s="27" t="str">
        <f>Elenco_CER_comune_appoggio!C126</f>
        <v>LASINO</v>
      </c>
      <c r="D126" s="27" t="str">
        <f>Elenco_CER_comune_appoggio!E126</f>
        <v>DRO</v>
      </c>
      <c r="E126" s="27" t="str">
        <f>Elenco_CER_comune_appoggio!F126</f>
        <v>AC221E00008</v>
      </c>
      <c r="F126" s="27" t="str">
        <f>Elenco_CER_comune_appoggio!H126</f>
        <v/>
      </c>
      <c r="G126" s="27" t="str">
        <f>Elenco_CER_comune_appoggio!I126</f>
        <v>CER DEL SARCA</v>
      </c>
      <c r="H126" s="5" t="str">
        <f>Elenco_CER_comune_appoggio!J126</f>
        <v/>
      </c>
      <c r="I126" s="5" t="str">
        <f>Elenco_CER_comune_appoggio!K126</f>
        <v/>
      </c>
      <c r="J126" s="5" t="str">
        <f>Elenco_CER_comune_appoggio!L126</f>
        <v/>
      </c>
      <c r="K126" s="5" t="str">
        <f>Elenco_CER_comune_appoggio!M126</f>
        <v/>
      </c>
      <c r="L126" s="5" t="str">
        <f>Elenco_CER_comune_appoggio!N126</f>
        <v/>
      </c>
    </row>
    <row r="127">
      <c r="A127" s="27" t="str">
        <f>Elenco_CER_comune_appoggio!A127</f>
        <v>MADRUZZO</v>
      </c>
      <c r="B127" s="27">
        <f>Elenco_CER_comune_appoggio!B127</f>
        <v>38076</v>
      </c>
      <c r="C127" s="27" t="str">
        <f>Elenco_CER_comune_appoggio!C127</f>
        <v>LASINO</v>
      </c>
      <c r="D127" s="27" t="str">
        <f>Elenco_CER_comune_appoggio!E127</f>
        <v>S.MASSENZA</v>
      </c>
      <c r="E127" s="27" t="str">
        <f>Elenco_CER_comune_appoggio!F127</f>
        <v>AC221E00009</v>
      </c>
      <c r="F127" s="27" t="str">
        <f>Elenco_CER_comune_appoggio!H127</f>
        <v/>
      </c>
      <c r="G127" s="27" t="str">
        <f>Elenco_CER_comune_appoggio!I127</f>
        <v>CER DEL SARCA
CER VALLE DEI LAGHI</v>
      </c>
      <c r="H127" s="5" t="str">
        <f>Elenco_CER_comune_appoggio!J127</f>
        <v/>
      </c>
      <c r="I127" s="5" t="str">
        <f>Elenco_CER_comune_appoggio!K127</f>
        <v/>
      </c>
      <c r="J127" s="5" t="str">
        <f>Elenco_CER_comune_appoggio!L127</f>
        <v/>
      </c>
      <c r="K127" s="5" t="str">
        <f>Elenco_CER_comune_appoggio!M127</f>
        <v/>
      </c>
      <c r="L127" s="5" t="str">
        <f>Elenco_CER_comune_appoggio!N127</f>
        <v/>
      </c>
    </row>
    <row r="128">
      <c r="A128" s="27" t="str">
        <f>Elenco_CER_comune_appoggio!A128</f>
        <v>MALE'</v>
      </c>
      <c r="B128" s="27">
        <f>Elenco_CER_comune_appoggio!B128</f>
        <v>38027</v>
      </c>
      <c r="C128" s="27" t="str">
        <f>Elenco_CER_comune_appoggio!C128</f>
        <v>MALE</v>
      </c>
      <c r="D128" s="27" t="str">
        <f>Elenco_CER_comune_appoggio!E128</f>
        <v>MONCLASSICO</v>
      </c>
      <c r="E128" s="27" t="str">
        <f>Elenco_CER_comune_appoggio!F128</f>
        <v>AC221E00006</v>
      </c>
      <c r="F128" s="27" t="str">
        <f>Elenco_CER_comune_appoggio!H128</f>
        <v/>
      </c>
      <c r="G128" s="27" t="str">
        <f>Elenco_CER_comune_appoggio!I128</f>
        <v/>
      </c>
      <c r="H128" s="5" t="str">
        <f>Elenco_CER_comune_appoggio!J128</f>
        <v/>
      </c>
      <c r="I128" s="5" t="str">
        <f>Elenco_CER_comune_appoggio!K128</f>
        <v/>
      </c>
      <c r="J128" s="5" t="str">
        <f>Elenco_CER_comune_appoggio!L128</f>
        <v/>
      </c>
      <c r="K128" s="5" t="str">
        <f>Elenco_CER_comune_appoggio!M128</f>
        <v/>
      </c>
      <c r="L128" s="5" t="str">
        <f>Elenco_CER_comune_appoggio!N128</f>
        <v/>
      </c>
    </row>
    <row r="129">
      <c r="A129" s="27" t="str">
        <f>Elenco_CER_comune_appoggio!A129</f>
        <v>MASSIMENO</v>
      </c>
      <c r="B129" s="27">
        <f>Elenco_CER_comune_appoggio!B129</f>
        <v>38086</v>
      </c>
      <c r="C129" s="27" t="str">
        <f>Elenco_CER_comune_appoggio!C129</f>
        <v>MASSIMENO</v>
      </c>
      <c r="D129" s="27" t="str">
        <f>Elenco_CER_comune_appoggio!E129</f>
        <v>GIUSTINO</v>
      </c>
      <c r="E129" s="27" t="str">
        <f>Elenco_CER_comune_appoggio!F129</f>
        <v>AC221E00003</v>
      </c>
      <c r="F129" s="27" t="str">
        <f>Elenco_CER_comune_appoggio!H129</f>
        <v/>
      </c>
      <c r="G129" s="27" t="str">
        <f>Elenco_CER_comune_appoggio!I129</f>
        <v>CER DEL SARCA</v>
      </c>
      <c r="H129" s="5" t="str">
        <f>Elenco_CER_comune_appoggio!J129</f>
        <v/>
      </c>
      <c r="I129" s="5" t="str">
        <f>Elenco_CER_comune_appoggio!K129</f>
        <v/>
      </c>
      <c r="J129" s="5" t="str">
        <f>Elenco_CER_comune_appoggio!L129</f>
        <v/>
      </c>
      <c r="K129" s="5" t="str">
        <f>Elenco_CER_comune_appoggio!M129</f>
        <v/>
      </c>
      <c r="L129" s="5" t="str">
        <f>Elenco_CER_comune_appoggio!N129</f>
        <v/>
      </c>
    </row>
    <row r="130">
      <c r="A130" s="27" t="str">
        <f>Elenco_CER_comune_appoggio!A130</f>
        <v>MAZZIN</v>
      </c>
      <c r="B130" s="27">
        <f>Elenco_CER_comune_appoggio!B130</f>
        <v>38030</v>
      </c>
      <c r="C130" s="27" t="str">
        <f>Elenco_CER_comune_appoggio!C130</f>
        <v>MAZZIN</v>
      </c>
      <c r="D130" s="27" t="str">
        <f>Elenco_CER_comune_appoggio!E130</f>
        <v>MOENA</v>
      </c>
      <c r="E130" s="27" t="str">
        <f>Elenco_CER_comune_appoggio!F130</f>
        <v>AC221E00026</v>
      </c>
      <c r="F130" s="27" t="str">
        <f>Elenco_CER_comune_appoggio!H130</f>
        <v/>
      </c>
      <c r="G130" s="27" t="str">
        <f>Elenco_CER_comune_appoggio!I130</f>
        <v>CER FIEMME
CESLA</v>
      </c>
      <c r="H130" s="5" t="str">
        <f>Elenco_CER_comune_appoggio!J130</f>
        <v/>
      </c>
      <c r="I130" s="5" t="str">
        <f>Elenco_CER_comune_appoggio!K130</f>
        <v/>
      </c>
      <c r="J130" s="5" t="str">
        <f>Elenco_CER_comune_appoggio!L130</f>
        <v/>
      </c>
      <c r="K130" s="5" t="str">
        <f>Elenco_CER_comune_appoggio!M130</f>
        <v/>
      </c>
      <c r="L130" s="5" t="str">
        <f>Elenco_CER_comune_appoggio!N130</f>
        <v/>
      </c>
    </row>
    <row r="131">
      <c r="A131" s="27" t="str">
        <f>Elenco_CER_comune_appoggio!A131</f>
        <v>MEZZANA</v>
      </c>
      <c r="B131" s="27">
        <f>Elenco_CER_comune_appoggio!B131</f>
        <v>38020</v>
      </c>
      <c r="C131" s="27" t="str">
        <f>Elenco_CER_comune_appoggio!C131</f>
        <v>MEZZANA</v>
      </c>
      <c r="D131" s="27" t="str">
        <f>Elenco_CER_comune_appoggio!E131</f>
        <v>MONCLASSICO</v>
      </c>
      <c r="E131" s="27" t="str">
        <f>Elenco_CER_comune_appoggio!F131</f>
        <v>AC221E00006</v>
      </c>
      <c r="F131" s="27" t="str">
        <f>Elenco_CER_comune_appoggio!H131</f>
        <v/>
      </c>
      <c r="G131" s="27" t="str">
        <f>Elenco_CER_comune_appoggio!I131</f>
        <v/>
      </c>
      <c r="H131" s="5" t="str">
        <f>Elenco_CER_comune_appoggio!J131</f>
        <v/>
      </c>
      <c r="I131" s="5" t="str">
        <f>Elenco_CER_comune_appoggio!K131</f>
        <v/>
      </c>
      <c r="J131" s="5" t="str">
        <f>Elenco_CER_comune_appoggio!L131</f>
        <v/>
      </c>
      <c r="K131" s="5" t="str">
        <f>Elenco_CER_comune_appoggio!M131</f>
        <v/>
      </c>
      <c r="L131" s="5" t="str">
        <f>Elenco_CER_comune_appoggio!N131</f>
        <v/>
      </c>
    </row>
    <row r="132">
      <c r="A132" s="27" t="str">
        <f>Elenco_CER_comune_appoggio!A132</f>
        <v>MEZZANA</v>
      </c>
      <c r="B132" s="27">
        <f>Elenco_CER_comune_appoggio!B132</f>
        <v>38020</v>
      </c>
      <c r="C132" s="27" t="str">
        <f>Elenco_CER_comune_appoggio!C132</f>
        <v>MEZZANA</v>
      </c>
      <c r="D132" s="27" t="str">
        <f>Elenco_CER_comune_appoggio!E132</f>
        <v>OSSANA</v>
      </c>
      <c r="E132" s="27" t="str">
        <f>Elenco_CER_comune_appoggio!F132</f>
        <v>AC221E00004</v>
      </c>
      <c r="F132" s="27" t="str">
        <f>Elenco_CER_comune_appoggio!H132</f>
        <v>EYCO SOCIETÀ COOPERATIVA</v>
      </c>
      <c r="G132" s="27" t="str">
        <f>Elenco_CER_comune_appoggio!I132</f>
        <v/>
      </c>
      <c r="H132" s="5" t="str">
        <f>Elenco_CER_comune_appoggio!J132</f>
        <v/>
      </c>
      <c r="I132" s="5" t="str">
        <f>Elenco_CER_comune_appoggio!K132</f>
        <v/>
      </c>
      <c r="J132" s="5" t="str">
        <f>Elenco_CER_comune_appoggio!L132</f>
        <v/>
      </c>
      <c r="K132" s="5" t="str">
        <f>Elenco_CER_comune_appoggio!M132</f>
        <v/>
      </c>
      <c r="L132" s="5" t="str">
        <f>Elenco_CER_comune_appoggio!N132</f>
        <v/>
      </c>
    </row>
    <row r="133">
      <c r="A133" s="27" t="str">
        <f>Elenco_CER_comune_appoggio!A133</f>
        <v>MEZZOCORONA</v>
      </c>
      <c r="B133" s="27">
        <f>Elenco_CER_comune_appoggio!B133</f>
        <v>38016</v>
      </c>
      <c r="C133" s="27" t="str">
        <f>Elenco_CER_comune_appoggio!C133</f>
        <v>MEZZOCORONA</v>
      </c>
      <c r="D133" s="27" t="str">
        <f>Elenco_CER_comune_appoggio!E133</f>
        <v>S.MICHELE</v>
      </c>
      <c r="E133" s="27" t="str">
        <f>Elenco_CER_comune_appoggio!F133</f>
        <v>AC221E00016</v>
      </c>
      <c r="F133" s="27" t="str">
        <f>Elenco_CER_comune_appoggio!H133</f>
        <v>KONCERT</v>
      </c>
      <c r="G133" s="27" t="str">
        <f>Elenco_CER_comune_appoggio!I133</f>
        <v/>
      </c>
      <c r="H133" s="5" t="str">
        <f>Elenco_CER_comune_appoggio!J133</f>
        <v/>
      </c>
      <c r="I133" s="5" t="str">
        <f>Elenco_CER_comune_appoggio!K133</f>
        <v/>
      </c>
      <c r="J133" s="5" t="str">
        <f>Elenco_CER_comune_appoggio!L133</f>
        <v/>
      </c>
      <c r="K133" s="5" t="str">
        <f>Elenco_CER_comune_appoggio!M133</f>
        <v/>
      </c>
      <c r="L133" s="5" t="str">
        <f>Elenco_CER_comune_appoggio!N133</f>
        <v/>
      </c>
    </row>
    <row r="134">
      <c r="A134" s="27" t="str">
        <f>Elenco_CER_comune_appoggio!A134</f>
        <v>MOENA</v>
      </c>
      <c r="B134" s="27">
        <f>Elenco_CER_comune_appoggio!B134</f>
        <v>38035</v>
      </c>
      <c r="C134" s="27" t="str">
        <f>Elenco_CER_comune_appoggio!C134</f>
        <v>MOENA</v>
      </c>
      <c r="D134" s="27" t="str">
        <f>Elenco_CER_comune_appoggio!E134</f>
        <v>MOENA</v>
      </c>
      <c r="E134" s="27" t="str">
        <f>Elenco_CER_comune_appoggio!F134</f>
        <v>AC221E00026</v>
      </c>
      <c r="F134" s="27" t="str">
        <f>Elenco_CER_comune_appoggio!H134</f>
        <v/>
      </c>
      <c r="G134" s="27" t="str">
        <f>Elenco_CER_comune_appoggio!I134</f>
        <v>CER FIEMME
CESLA</v>
      </c>
      <c r="H134" s="5" t="str">
        <f>Elenco_CER_comune_appoggio!J134</f>
        <v/>
      </c>
      <c r="I134" s="5" t="str">
        <f>Elenco_CER_comune_appoggio!K134</f>
        <v/>
      </c>
      <c r="J134" s="5" t="str">
        <f>Elenco_CER_comune_appoggio!L134</f>
        <v/>
      </c>
      <c r="K134" s="5" t="str">
        <f>Elenco_CER_comune_appoggio!M134</f>
        <v/>
      </c>
      <c r="L134" s="5" t="str">
        <f>Elenco_CER_comune_appoggio!N134</f>
        <v/>
      </c>
    </row>
    <row r="135">
      <c r="A135" s="27" t="str">
        <f>Elenco_CER_comune_appoggio!A135</f>
        <v>MOLVENO</v>
      </c>
      <c r="B135" s="27">
        <f>Elenco_CER_comune_appoggio!B135</f>
        <v>38018</v>
      </c>
      <c r="C135" s="27" t="str">
        <f>Elenco_CER_comune_appoggio!C135</f>
        <v>MOLVENO</v>
      </c>
      <c r="D135" s="27" t="str">
        <f>Elenco_CER_comune_appoggio!E135</f>
        <v>NEMBIA</v>
      </c>
      <c r="E135" s="27" t="str">
        <f>Elenco_CER_comune_appoggio!F135</f>
        <v>AC221E00007</v>
      </c>
      <c r="F135" s="27" t="str">
        <f>Elenco_CER_comune_appoggio!H135</f>
        <v>EUREKA CER</v>
      </c>
      <c r="G135" s="27" t="str">
        <f>Elenco_CER_comune_appoggio!I135</f>
        <v>CER DEL SARCA</v>
      </c>
      <c r="H135" s="5" t="str">
        <f>Elenco_CER_comune_appoggio!J135</f>
        <v/>
      </c>
      <c r="I135" s="5" t="str">
        <f>Elenco_CER_comune_appoggio!K135</f>
        <v/>
      </c>
      <c r="J135" s="5" t="str">
        <f>Elenco_CER_comune_appoggio!L135</f>
        <v/>
      </c>
      <c r="K135" s="5" t="str">
        <f>Elenco_CER_comune_appoggio!M135</f>
        <v/>
      </c>
      <c r="L135" s="5" t="str">
        <f>Elenco_CER_comune_appoggio!N135</f>
        <v/>
      </c>
    </row>
    <row r="136">
      <c r="A136" s="27" t="str">
        <f>Elenco_CER_comune_appoggio!A136</f>
        <v>MORI</v>
      </c>
      <c r="B136" s="27">
        <f>Elenco_CER_comune_appoggio!B136</f>
        <v>38065</v>
      </c>
      <c r="C136" s="27" t="str">
        <f>Elenco_CER_comune_appoggio!C136</f>
        <v>MORI</v>
      </c>
      <c r="D136" s="27" t="str">
        <f>Elenco_CER_comune_appoggio!E136</f>
        <v>ARCO</v>
      </c>
      <c r="E136" s="27" t="str">
        <f>Elenco_CER_comune_appoggio!F136</f>
        <v>AC221E00005</v>
      </c>
      <c r="F136" s="27" t="str">
        <f>Elenco_CER_comune_appoggio!H136</f>
        <v>EYCO SOCIETÀ COOPERATIVA</v>
      </c>
      <c r="G136" s="27" t="str">
        <f>Elenco_CER_comune_appoggio!I136</f>
        <v>CER DEL SARCA</v>
      </c>
      <c r="H136" s="5" t="str">
        <f>Elenco_CER_comune_appoggio!J136</f>
        <v/>
      </c>
      <c r="I136" s="5" t="str">
        <f>Elenco_CER_comune_appoggio!K136</f>
        <v/>
      </c>
      <c r="J136" s="5" t="str">
        <f>Elenco_CER_comune_appoggio!L136</f>
        <v/>
      </c>
      <c r="K136" s="5" t="str">
        <f>Elenco_CER_comune_appoggio!M136</f>
        <v/>
      </c>
      <c r="L136" s="5" t="str">
        <f>Elenco_CER_comune_appoggio!N136</f>
        <v/>
      </c>
    </row>
    <row r="137">
      <c r="A137" s="27" t="str">
        <f>Elenco_CER_comune_appoggio!A137</f>
        <v>MORI</v>
      </c>
      <c r="B137" s="27">
        <f>Elenco_CER_comune_appoggio!B137</f>
        <v>38065</v>
      </c>
      <c r="C137" s="27" t="str">
        <f>Elenco_CER_comune_appoggio!C137</f>
        <v>MORI</v>
      </c>
      <c r="D137" s="27" t="str">
        <f>Elenco_CER_comune_appoggio!E137</f>
        <v>LIZZANA</v>
      </c>
      <c r="E137" s="27" t="str">
        <f>Elenco_CER_comune_appoggio!F137</f>
        <v>AC221E00012</v>
      </c>
      <c r="F137" s="27" t="str">
        <f>Elenco_CER_comune_appoggio!H137</f>
        <v/>
      </c>
      <c r="G137" s="27" t="str">
        <f>Elenco_CER_comune_appoggio!I137</f>
        <v/>
      </c>
      <c r="H137" s="5" t="str">
        <f>Elenco_CER_comune_appoggio!J137</f>
        <v/>
      </c>
      <c r="I137" s="5" t="str">
        <f>Elenco_CER_comune_appoggio!K137</f>
        <v/>
      </c>
      <c r="J137" s="5" t="str">
        <f>Elenco_CER_comune_appoggio!L137</f>
        <v/>
      </c>
      <c r="K137" s="5" t="str">
        <f>Elenco_CER_comune_appoggio!M137</f>
        <v/>
      </c>
      <c r="L137" s="5" t="str">
        <f>Elenco_CER_comune_appoggio!N137</f>
        <v/>
      </c>
    </row>
    <row r="138">
      <c r="A138" s="27" t="str">
        <f>Elenco_CER_comune_appoggio!A138</f>
        <v>MORI</v>
      </c>
      <c r="B138" s="27">
        <f>Elenco_CER_comune_appoggio!B138</f>
        <v>38065</v>
      </c>
      <c r="C138" s="27" t="str">
        <f>Elenco_CER_comune_appoggio!C138</f>
        <v>MORI</v>
      </c>
      <c r="D138" s="27" t="str">
        <f>Elenco_CER_comune_appoggio!E138</f>
        <v>MASOCORONA</v>
      </c>
      <c r="E138" s="27" t="str">
        <f>Elenco_CER_comune_appoggio!F138</f>
        <v>AC221E00013</v>
      </c>
      <c r="F138" s="27" t="str">
        <f>Elenco_CER_comune_appoggio!H138</f>
        <v/>
      </c>
      <c r="G138" s="27" t="str">
        <f>Elenco_CER_comune_appoggio!I138</f>
        <v/>
      </c>
      <c r="H138" s="5" t="str">
        <f>Elenco_CER_comune_appoggio!J138</f>
        <v/>
      </c>
      <c r="I138" s="5" t="str">
        <f>Elenco_CER_comune_appoggio!K138</f>
        <v/>
      </c>
      <c r="J138" s="5" t="str">
        <f>Elenco_CER_comune_appoggio!L138</f>
        <v/>
      </c>
      <c r="K138" s="5" t="str">
        <f>Elenco_CER_comune_appoggio!M138</f>
        <v/>
      </c>
      <c r="L138" s="5" t="str">
        <f>Elenco_CER_comune_appoggio!N138</f>
        <v/>
      </c>
    </row>
    <row r="139">
      <c r="A139" s="27" t="str">
        <f>Elenco_CER_comune_appoggio!A139</f>
        <v>NAGO-TORBOLE</v>
      </c>
      <c r="B139" s="27">
        <f>Elenco_CER_comune_appoggio!B139</f>
        <v>38069</v>
      </c>
      <c r="C139" s="27" t="str">
        <f>Elenco_CER_comune_appoggio!C139</f>
        <v>NAGO</v>
      </c>
      <c r="D139" s="27" t="str">
        <f>Elenco_CER_comune_appoggio!E139</f>
        <v>ARCO</v>
      </c>
      <c r="E139" s="27" t="str">
        <f>Elenco_CER_comune_appoggio!F139</f>
        <v>AC221E00005</v>
      </c>
      <c r="F139" s="27" t="str">
        <f>Elenco_CER_comune_appoggio!H139</f>
        <v>EYCO SOCIETÀ COOPERATIVA</v>
      </c>
      <c r="G139" s="27" t="str">
        <f>Elenco_CER_comune_appoggio!I139</f>
        <v>CER DEL SARCA</v>
      </c>
      <c r="H139" s="5" t="str">
        <f>Elenco_CER_comune_appoggio!J139</f>
        <v/>
      </c>
      <c r="I139" s="5" t="str">
        <f>Elenco_CER_comune_appoggio!K139</f>
        <v/>
      </c>
      <c r="J139" s="5" t="str">
        <f>Elenco_CER_comune_appoggio!L139</f>
        <v/>
      </c>
      <c r="K139" s="5" t="str">
        <f>Elenco_CER_comune_appoggio!M139</f>
        <v/>
      </c>
      <c r="L139" s="5" t="str">
        <f>Elenco_CER_comune_appoggio!N139</f>
        <v/>
      </c>
    </row>
    <row r="140">
      <c r="A140" s="27" t="str">
        <f>Elenco_CER_comune_appoggio!A140</f>
        <v>NOGAREDO</v>
      </c>
      <c r="B140" s="27">
        <f>Elenco_CER_comune_appoggio!B140</f>
        <v>38060</v>
      </c>
      <c r="C140" s="27" t="str">
        <f>Elenco_CER_comune_appoggio!C140</f>
        <v>NOGAREDO</v>
      </c>
      <c r="D140" s="27" t="str">
        <f>Elenco_CER_comune_appoggio!E140</f>
        <v>LIZZANA</v>
      </c>
      <c r="E140" s="27" t="str">
        <f>Elenco_CER_comune_appoggio!F140</f>
        <v>AC221E00012</v>
      </c>
      <c r="F140" s="27" t="str">
        <f>Elenco_CER_comune_appoggio!H140</f>
        <v/>
      </c>
      <c r="G140" s="27" t="str">
        <f>Elenco_CER_comune_appoggio!I140</f>
        <v/>
      </c>
      <c r="H140" s="5" t="str">
        <f>Elenco_CER_comune_appoggio!J140</f>
        <v/>
      </c>
      <c r="I140" s="5" t="str">
        <f>Elenco_CER_comune_appoggio!K140</f>
        <v/>
      </c>
      <c r="J140" s="5" t="str">
        <f>Elenco_CER_comune_appoggio!L140</f>
        <v/>
      </c>
      <c r="K140" s="5" t="str">
        <f>Elenco_CER_comune_appoggio!M140</f>
        <v/>
      </c>
      <c r="L140" s="5" t="str">
        <f>Elenco_CER_comune_appoggio!N140</f>
        <v/>
      </c>
    </row>
    <row r="141">
      <c r="A141" s="27" t="str">
        <f>Elenco_CER_comune_appoggio!A141</f>
        <v>NOGAREDO</v>
      </c>
      <c r="B141" s="27">
        <f>Elenco_CER_comune_appoggio!B141</f>
        <v>38060</v>
      </c>
      <c r="C141" s="27" t="str">
        <f>Elenco_CER_comune_appoggio!C141</f>
        <v>NOGAREDO</v>
      </c>
      <c r="D141" s="27" t="str">
        <f>Elenco_CER_comune_appoggio!E141</f>
        <v>ROVERETO NORD</v>
      </c>
      <c r="E141" s="27" t="str">
        <f>Elenco_CER_comune_appoggio!F141</f>
        <v>AC221E00014</v>
      </c>
      <c r="F141" s="27" t="str">
        <f>Elenco_CER_comune_appoggio!H141</f>
        <v>EYCO SOCIETÀ COOPERATIVA
GREENLAND</v>
      </c>
      <c r="G141" s="27" t="str">
        <f>Elenco_CER_comune_appoggio!I141</f>
        <v>CER SOLIDALE TRENTINA
CER VALLAGARINA</v>
      </c>
      <c r="H141" s="5" t="str">
        <f>Elenco_CER_comune_appoggio!J141</f>
        <v/>
      </c>
      <c r="I141" s="5" t="str">
        <f>Elenco_CER_comune_appoggio!K141</f>
        <v/>
      </c>
      <c r="J141" s="5" t="str">
        <f>Elenco_CER_comune_appoggio!L141</f>
        <v/>
      </c>
      <c r="K141" s="5" t="str">
        <f>Elenco_CER_comune_appoggio!M141</f>
        <v/>
      </c>
      <c r="L141" s="5" t="str">
        <f>Elenco_CER_comune_appoggio!N141</f>
        <v/>
      </c>
    </row>
    <row r="142">
      <c r="A142" s="27" t="str">
        <f>Elenco_CER_comune_appoggio!A142</f>
        <v>NOMI</v>
      </c>
      <c r="B142" s="27">
        <f>Elenco_CER_comune_appoggio!B142</f>
        <v>38060</v>
      </c>
      <c r="C142" s="27" t="str">
        <f>Elenco_CER_comune_appoggio!C142</f>
        <v>NOMI</v>
      </c>
      <c r="D142" s="27" t="str">
        <f>Elenco_CER_comune_appoggio!E142</f>
        <v>ROVERETO NORD</v>
      </c>
      <c r="E142" s="27" t="str">
        <f>Elenco_CER_comune_appoggio!F142</f>
        <v>AC221E00014</v>
      </c>
      <c r="F142" s="27" t="str">
        <f>Elenco_CER_comune_appoggio!H142</f>
        <v>EYCO SOCIETÀ COOPERATIVA
GREENLAND</v>
      </c>
      <c r="G142" s="27" t="str">
        <f>Elenco_CER_comune_appoggio!I142</f>
        <v>CER SOLIDALE TRENTINA
CER VALLAGARINA</v>
      </c>
      <c r="H142" s="5" t="str">
        <f>Elenco_CER_comune_appoggio!J142</f>
        <v/>
      </c>
      <c r="I142" s="5" t="str">
        <f>Elenco_CER_comune_appoggio!K142</f>
        <v/>
      </c>
      <c r="J142" s="5" t="str">
        <f>Elenco_CER_comune_appoggio!L142</f>
        <v/>
      </c>
      <c r="K142" s="5" t="str">
        <f>Elenco_CER_comune_appoggio!M142</f>
        <v/>
      </c>
      <c r="L142" s="5" t="str">
        <f>Elenco_CER_comune_appoggio!N142</f>
        <v/>
      </c>
    </row>
    <row r="143">
      <c r="A143" s="27" t="str">
        <f>Elenco_CER_comune_appoggio!A143</f>
        <v>NOVALEDO</v>
      </c>
      <c r="B143" s="27">
        <f>Elenco_CER_comune_appoggio!B143</f>
        <v>38050</v>
      </c>
      <c r="C143" s="27" t="str">
        <f>Elenco_CER_comune_appoggio!C143</f>
        <v>NOVALEDO</v>
      </c>
      <c r="D143" s="27" t="str">
        <f>Elenco_CER_comune_appoggio!E143</f>
        <v>BORGO V</v>
      </c>
      <c r="E143" s="27" t="str">
        <f>Elenco_CER_comune_appoggio!F143</f>
        <v>AC221E00023</v>
      </c>
      <c r="F143" s="27" t="str">
        <f>Elenco_CER_comune_appoggio!H143</f>
        <v>CER.TO - CER TRENTINO ORIENTALE
EYCO SOCIETÀ COOPERATIVA</v>
      </c>
      <c r="G143" s="27" t="str">
        <f>Elenco_CER_comune_appoggio!I143</f>
        <v/>
      </c>
      <c r="H143" s="5" t="str">
        <f>Elenco_CER_comune_appoggio!J143</f>
        <v/>
      </c>
      <c r="I143" s="5" t="str">
        <f>Elenco_CER_comune_appoggio!K143</f>
        <v/>
      </c>
      <c r="J143" s="5" t="str">
        <f>Elenco_CER_comune_appoggio!L143</f>
        <v/>
      </c>
      <c r="K143" s="5" t="str">
        <f>Elenco_CER_comune_appoggio!M143</f>
        <v/>
      </c>
      <c r="L143" s="5" t="str">
        <f>Elenco_CER_comune_appoggio!N143</f>
        <v/>
      </c>
    </row>
    <row r="144">
      <c r="A144" s="27" t="str">
        <f>Elenco_CER_comune_appoggio!A144</f>
        <v>NOVALEDO</v>
      </c>
      <c r="B144" s="27">
        <f>Elenco_CER_comune_appoggio!B144</f>
        <v>38050</v>
      </c>
      <c r="C144" s="27" t="str">
        <f>Elenco_CER_comune_appoggio!C144</f>
        <v>NOVALEDO</v>
      </c>
      <c r="D144" s="27" t="str">
        <f>Elenco_CER_comune_appoggio!E144</f>
        <v>CALDONAZZO</v>
      </c>
      <c r="E144" s="27" t="str">
        <f>Elenco_CER_comune_appoggio!F144</f>
        <v>AC221E00020</v>
      </c>
      <c r="F144" s="27" t="str">
        <f>Elenco_CER_comune_appoggio!H144</f>
        <v>GREENLAND</v>
      </c>
      <c r="G144" s="27" t="str">
        <f>Elenco_CER_comune_appoggio!I144</f>
        <v>CER TENNA</v>
      </c>
      <c r="H144" s="5" t="str">
        <f>Elenco_CER_comune_appoggio!J144</f>
        <v/>
      </c>
      <c r="I144" s="5" t="str">
        <f>Elenco_CER_comune_appoggio!K144</f>
        <v/>
      </c>
      <c r="J144" s="5" t="str">
        <f>Elenco_CER_comune_appoggio!L144</f>
        <v/>
      </c>
      <c r="K144" s="5" t="str">
        <f>Elenco_CER_comune_appoggio!M144</f>
        <v/>
      </c>
      <c r="L144" s="5" t="str">
        <f>Elenco_CER_comune_appoggio!N144</f>
        <v/>
      </c>
    </row>
    <row r="145">
      <c r="A145" s="27" t="str">
        <f>Elenco_CER_comune_appoggio!A145</f>
        <v>NOVELLA</v>
      </c>
      <c r="B145" s="27">
        <f>Elenco_CER_comune_appoggio!B145</f>
        <v>38028</v>
      </c>
      <c r="C145" s="27" t="str">
        <f>Elenco_CER_comune_appoggio!C145</f>
        <v>BREZ</v>
      </c>
      <c r="D145" s="27" t="str">
        <f>Elenco_CER_comune_appoggio!E145</f>
        <v>TASSULLO</v>
      </c>
      <c r="E145" s="27" t="str">
        <f>Elenco_CER_comune_appoggio!F145</f>
        <v>AC221E00010</v>
      </c>
      <c r="F145" s="27" t="str">
        <f>Elenco_CER_comune_appoggio!H145</f>
        <v>EYCO SOCIETÀ COOPERATIVA
NOS ENERGIA</v>
      </c>
      <c r="G145" s="27" t="str">
        <f>Elenco_CER_comune_appoggio!I145</f>
        <v/>
      </c>
      <c r="H145" s="5" t="str">
        <f>Elenco_CER_comune_appoggio!J145</f>
        <v/>
      </c>
      <c r="I145" s="5" t="str">
        <f>Elenco_CER_comune_appoggio!K145</f>
        <v/>
      </c>
      <c r="J145" s="5" t="str">
        <f>Elenco_CER_comune_appoggio!L145</f>
        <v/>
      </c>
      <c r="K145" s="5" t="str">
        <f>Elenco_CER_comune_appoggio!M145</f>
        <v/>
      </c>
      <c r="L145" s="5" t="str">
        <f>Elenco_CER_comune_appoggio!N145</f>
        <v/>
      </c>
    </row>
    <row r="146">
      <c r="A146" s="27" t="str">
        <f>Elenco_CER_comune_appoggio!A146</f>
        <v>NOVELLA</v>
      </c>
      <c r="B146" s="27">
        <f>Elenco_CER_comune_appoggio!B146</f>
        <v>38028</v>
      </c>
      <c r="C146" s="27" t="str">
        <f>Elenco_CER_comune_appoggio!C146</f>
        <v>CAGNO</v>
      </c>
      <c r="D146" s="27" t="str">
        <f>Elenco_CER_comune_appoggio!E146</f>
        <v>TASSULLO</v>
      </c>
      <c r="E146" s="27" t="str">
        <f>Elenco_CER_comune_appoggio!F146</f>
        <v>AC221E00010</v>
      </c>
      <c r="F146" s="27" t="str">
        <f>Elenco_CER_comune_appoggio!H146</f>
        <v>EYCO SOCIETÀ COOPERATIVA
NOS ENERGIA</v>
      </c>
      <c r="G146" s="27" t="str">
        <f>Elenco_CER_comune_appoggio!I146</f>
        <v/>
      </c>
      <c r="H146" s="5" t="str">
        <f>Elenco_CER_comune_appoggio!J146</f>
        <v/>
      </c>
      <c r="I146" s="5" t="str">
        <f>Elenco_CER_comune_appoggio!K146</f>
        <v/>
      </c>
      <c r="J146" s="5" t="str">
        <f>Elenco_CER_comune_appoggio!L146</f>
        <v/>
      </c>
      <c r="K146" s="5" t="str">
        <f>Elenco_CER_comune_appoggio!M146</f>
        <v/>
      </c>
      <c r="L146" s="5" t="str">
        <f>Elenco_CER_comune_appoggio!N146</f>
        <v/>
      </c>
    </row>
    <row r="147">
      <c r="A147" s="27" t="str">
        <f>Elenco_CER_comune_appoggio!A147</f>
        <v>NOVELLA</v>
      </c>
      <c r="B147" s="27">
        <f>Elenco_CER_comune_appoggio!B147</f>
        <v>38028</v>
      </c>
      <c r="C147" s="27" t="str">
        <f>Elenco_CER_comune_appoggio!C147</f>
        <v>CLOZ</v>
      </c>
      <c r="D147" s="27" t="str">
        <f>Elenco_CER_comune_appoggio!E147</f>
        <v>TASSULLO</v>
      </c>
      <c r="E147" s="27" t="str">
        <f>Elenco_CER_comune_appoggio!F147</f>
        <v>AC221E00010</v>
      </c>
      <c r="F147" s="27" t="str">
        <f>Elenco_CER_comune_appoggio!H147</f>
        <v>EYCO SOCIETÀ COOPERATIVA
NOS ENERGIA</v>
      </c>
      <c r="G147" s="27" t="str">
        <f>Elenco_CER_comune_appoggio!I147</f>
        <v/>
      </c>
      <c r="H147" s="5" t="str">
        <f>Elenco_CER_comune_appoggio!J147</f>
        <v/>
      </c>
      <c r="I147" s="5" t="str">
        <f>Elenco_CER_comune_appoggio!K147</f>
        <v/>
      </c>
      <c r="J147" s="5" t="str">
        <f>Elenco_CER_comune_appoggio!L147</f>
        <v/>
      </c>
      <c r="K147" s="5" t="str">
        <f>Elenco_CER_comune_appoggio!M147</f>
        <v/>
      </c>
      <c r="L147" s="5" t="str">
        <f>Elenco_CER_comune_appoggio!N147</f>
        <v/>
      </c>
    </row>
    <row r="148">
      <c r="A148" s="27" t="str">
        <f>Elenco_CER_comune_appoggio!A148</f>
        <v>NOVELLA</v>
      </c>
      <c r="B148" s="27">
        <f>Elenco_CER_comune_appoggio!B148</f>
        <v>38028</v>
      </c>
      <c r="C148" s="27" t="str">
        <f>Elenco_CER_comune_appoggio!C148</f>
        <v>REVO</v>
      </c>
      <c r="D148" s="27" t="str">
        <f>Elenco_CER_comune_appoggio!E148</f>
        <v>MONCLASSICO</v>
      </c>
      <c r="E148" s="27" t="str">
        <f>Elenco_CER_comune_appoggio!F148</f>
        <v>AC221E00006</v>
      </c>
      <c r="F148" s="27" t="str">
        <f>Elenco_CER_comune_appoggio!H148</f>
        <v/>
      </c>
      <c r="G148" s="27" t="str">
        <f>Elenco_CER_comune_appoggio!I148</f>
        <v/>
      </c>
      <c r="H148" s="5" t="str">
        <f>Elenco_CER_comune_appoggio!J148</f>
        <v/>
      </c>
      <c r="I148" s="5" t="str">
        <f>Elenco_CER_comune_appoggio!K148</f>
        <v/>
      </c>
      <c r="J148" s="5" t="str">
        <f>Elenco_CER_comune_appoggio!L148</f>
        <v/>
      </c>
      <c r="K148" s="5" t="str">
        <f>Elenco_CER_comune_appoggio!M148</f>
        <v/>
      </c>
      <c r="L148" s="5" t="str">
        <f>Elenco_CER_comune_appoggio!N148</f>
        <v/>
      </c>
    </row>
    <row r="149">
      <c r="A149" s="27" t="str">
        <f>Elenco_CER_comune_appoggio!A149</f>
        <v>NOVELLA</v>
      </c>
      <c r="B149" s="27">
        <f>Elenco_CER_comune_appoggio!B149</f>
        <v>38028</v>
      </c>
      <c r="C149" s="27" t="str">
        <f>Elenco_CER_comune_appoggio!C149</f>
        <v>REVO</v>
      </c>
      <c r="D149" s="27" t="str">
        <f>Elenco_CER_comune_appoggio!E149</f>
        <v>TASSULLO</v>
      </c>
      <c r="E149" s="27" t="str">
        <f>Elenco_CER_comune_appoggio!F149</f>
        <v>AC221E00010</v>
      </c>
      <c r="F149" s="27" t="str">
        <f>Elenco_CER_comune_appoggio!H149</f>
        <v>EYCO SOCIETÀ COOPERATIVA
NOS ENERGIA</v>
      </c>
      <c r="G149" s="27" t="str">
        <f>Elenco_CER_comune_appoggio!I149</f>
        <v/>
      </c>
      <c r="H149" s="5" t="str">
        <f>Elenco_CER_comune_appoggio!J149</f>
        <v/>
      </c>
      <c r="I149" s="5" t="str">
        <f>Elenco_CER_comune_appoggio!K149</f>
        <v/>
      </c>
      <c r="J149" s="5" t="str">
        <f>Elenco_CER_comune_appoggio!L149</f>
        <v/>
      </c>
      <c r="K149" s="5" t="str">
        <f>Elenco_CER_comune_appoggio!M149</f>
        <v/>
      </c>
      <c r="L149" s="5" t="str">
        <f>Elenco_CER_comune_appoggio!N149</f>
        <v/>
      </c>
    </row>
    <row r="150">
      <c r="A150" s="27" t="str">
        <f>Elenco_CER_comune_appoggio!A150</f>
        <v>NOVELLA</v>
      </c>
      <c r="B150" s="27">
        <f>Elenco_CER_comune_appoggio!B150</f>
        <v>38028</v>
      </c>
      <c r="C150" s="27" t="str">
        <f>Elenco_CER_comune_appoggio!C150</f>
        <v>ROMALLO</v>
      </c>
      <c r="D150" s="27" t="str">
        <f>Elenco_CER_comune_appoggio!E150</f>
        <v>TASSULLO</v>
      </c>
      <c r="E150" s="27" t="str">
        <f>Elenco_CER_comune_appoggio!F150</f>
        <v>AC221E00010</v>
      </c>
      <c r="F150" s="27" t="str">
        <f>Elenco_CER_comune_appoggio!H150</f>
        <v>EYCO SOCIETÀ COOPERATIVA
NOS ENERGIA</v>
      </c>
      <c r="G150" s="27" t="str">
        <f>Elenco_CER_comune_appoggio!I150</f>
        <v/>
      </c>
      <c r="H150" s="5" t="str">
        <f>Elenco_CER_comune_appoggio!J150</f>
        <v/>
      </c>
      <c r="I150" s="5" t="str">
        <f>Elenco_CER_comune_appoggio!K150</f>
        <v/>
      </c>
      <c r="J150" s="5" t="str">
        <f>Elenco_CER_comune_appoggio!L150</f>
        <v/>
      </c>
      <c r="K150" s="5" t="str">
        <f>Elenco_CER_comune_appoggio!M150</f>
        <v/>
      </c>
      <c r="L150" s="5" t="str">
        <f>Elenco_CER_comune_appoggio!N150</f>
        <v/>
      </c>
    </row>
    <row r="151">
      <c r="A151" s="27" t="str">
        <f>Elenco_CER_comune_appoggio!A151</f>
        <v>OSPEDALETTO</v>
      </c>
      <c r="B151" s="27">
        <f>Elenco_CER_comune_appoggio!B151</f>
        <v>38050</v>
      </c>
      <c r="C151" s="27" t="str">
        <f>Elenco_CER_comune_appoggio!C151</f>
        <v>OSPEDALETTO</v>
      </c>
      <c r="D151" s="27" t="str">
        <f>Elenco_CER_comune_appoggio!E151</f>
        <v>GRIGNO</v>
      </c>
      <c r="E151" s="27" t="str">
        <f>Elenco_CER_comune_appoggio!F151</f>
        <v>AC221E00027</v>
      </c>
      <c r="F151" s="27" t="str">
        <f>Elenco_CER_comune_appoggio!H151</f>
        <v>CER.TO - CER TRENTINO ORIENTALE</v>
      </c>
      <c r="G151" s="27" t="str">
        <f>Elenco_CER_comune_appoggio!I151</f>
        <v/>
      </c>
      <c r="H151" s="5" t="str">
        <f>Elenco_CER_comune_appoggio!J151</f>
        <v/>
      </c>
      <c r="I151" s="5" t="str">
        <f>Elenco_CER_comune_appoggio!K151</f>
        <v/>
      </c>
      <c r="J151" s="5" t="str">
        <f>Elenco_CER_comune_appoggio!L151</f>
        <v/>
      </c>
      <c r="K151" s="5" t="str">
        <f>Elenco_CER_comune_appoggio!M151</f>
        <v/>
      </c>
      <c r="L151" s="5" t="str">
        <f>Elenco_CER_comune_appoggio!N151</f>
        <v/>
      </c>
    </row>
    <row r="152">
      <c r="A152" s="27" t="str">
        <f>Elenco_CER_comune_appoggio!A152</f>
        <v>OSSANA</v>
      </c>
      <c r="B152" s="27">
        <f>Elenco_CER_comune_appoggio!B152</f>
        <v>38026</v>
      </c>
      <c r="C152" s="27" t="str">
        <f>Elenco_CER_comune_appoggio!C152</f>
        <v>OSSANA</v>
      </c>
      <c r="D152" s="27" t="str">
        <f>Elenco_CER_comune_appoggio!E152</f>
        <v>OSSANA</v>
      </c>
      <c r="E152" s="27" t="str">
        <f>Elenco_CER_comune_appoggio!F152</f>
        <v>AC221E00004</v>
      </c>
      <c r="F152" s="27" t="str">
        <f>Elenco_CER_comune_appoggio!H152</f>
        <v>EYCO SOCIETÀ COOPERATIVA</v>
      </c>
      <c r="G152" s="27" t="str">
        <f>Elenco_CER_comune_appoggio!I152</f>
        <v/>
      </c>
      <c r="H152" s="5" t="str">
        <f>Elenco_CER_comune_appoggio!J152</f>
        <v/>
      </c>
      <c r="I152" s="5" t="str">
        <f>Elenco_CER_comune_appoggio!K152</f>
        <v/>
      </c>
      <c r="J152" s="5" t="str">
        <f>Elenco_CER_comune_appoggio!L152</f>
        <v/>
      </c>
      <c r="K152" s="5" t="str">
        <f>Elenco_CER_comune_appoggio!M152</f>
        <v/>
      </c>
      <c r="L152" s="5" t="str">
        <f>Elenco_CER_comune_appoggio!N152</f>
        <v/>
      </c>
    </row>
    <row r="153">
      <c r="A153" s="27" t="str">
        <f>Elenco_CER_comune_appoggio!A153</f>
        <v>PALU' DEL FERSINA</v>
      </c>
      <c r="B153" s="27">
        <f>Elenco_CER_comune_appoggio!B153</f>
        <v>38050</v>
      </c>
      <c r="C153" s="27" t="str">
        <f>Elenco_CER_comune_appoggio!C153</f>
        <v>PALU` DEL FERSINA</v>
      </c>
      <c r="D153" s="27" t="str">
        <f>Elenco_CER_comune_appoggio!E153</f>
        <v>BRAZZANIGA</v>
      </c>
      <c r="E153" s="27" t="str">
        <f>Elenco_CER_comune_appoggio!F153</f>
        <v>AC221E00021</v>
      </c>
      <c r="F153" s="27" t="str">
        <f>Elenco_CER_comune_appoggio!H153</f>
        <v>EYCO SOCIETÀ COOPERATIVA</v>
      </c>
      <c r="G153" s="27" t="str">
        <f>Elenco_CER_comune_appoggio!I153</f>
        <v>CIVE C'è
COM.EN.PINE'</v>
      </c>
      <c r="H153" s="5" t="str">
        <f>Elenco_CER_comune_appoggio!J153</f>
        <v/>
      </c>
      <c r="I153" s="5" t="str">
        <f>Elenco_CER_comune_appoggio!K153</f>
        <v/>
      </c>
      <c r="J153" s="5" t="str">
        <f>Elenco_CER_comune_appoggio!L153</f>
        <v/>
      </c>
      <c r="K153" s="5" t="str">
        <f>Elenco_CER_comune_appoggio!M153</f>
        <v/>
      </c>
      <c r="L153" s="5" t="str">
        <f>Elenco_CER_comune_appoggio!N153</f>
        <v/>
      </c>
    </row>
    <row r="154">
      <c r="A154" s="27" t="str">
        <f>Elenco_CER_comune_appoggio!A154</f>
        <v>PANCHIA'</v>
      </c>
      <c r="B154" s="27">
        <f>Elenco_CER_comune_appoggio!B154</f>
        <v>38030</v>
      </c>
      <c r="C154" s="27" t="str">
        <f>Elenco_CER_comune_appoggio!C154</f>
        <v>PANCHIA'</v>
      </c>
      <c r="D154" s="27" t="str">
        <f>Elenco_CER_comune_appoggio!E154</f>
        <v>PREDAZZO</v>
      </c>
      <c r="E154" s="27" t="str">
        <f>Elenco_CER_comune_appoggio!F154</f>
        <v>AC221E00025</v>
      </c>
      <c r="F154" s="27" t="str">
        <f>Elenco_CER_comune_appoggio!H154</f>
        <v/>
      </c>
      <c r="G154" s="27" t="str">
        <f>Elenco_CER_comune_appoggio!I154</f>
        <v>CER FIEMME</v>
      </c>
      <c r="H154" s="5" t="str">
        <f>Elenco_CER_comune_appoggio!J154</f>
        <v/>
      </c>
      <c r="I154" s="5" t="str">
        <f>Elenco_CER_comune_appoggio!K154</f>
        <v/>
      </c>
      <c r="J154" s="5" t="str">
        <f>Elenco_CER_comune_appoggio!L154</f>
        <v/>
      </c>
      <c r="K154" s="5" t="str">
        <f>Elenco_CER_comune_appoggio!M154</f>
        <v/>
      </c>
      <c r="L154" s="5" t="str">
        <f>Elenco_CER_comune_appoggio!N154</f>
        <v/>
      </c>
    </row>
    <row r="155">
      <c r="A155" s="27" t="str">
        <f>Elenco_CER_comune_appoggio!A155</f>
        <v>PANCHIA'</v>
      </c>
      <c r="B155" s="27">
        <f>Elenco_CER_comune_appoggio!B155</f>
        <v>38030</v>
      </c>
      <c r="C155" s="27" t="str">
        <f>Elenco_CER_comune_appoggio!C155</f>
        <v>PANCHIA'</v>
      </c>
      <c r="D155" s="27" t="str">
        <f>Elenco_CER_comune_appoggio!E155</f>
        <v>VARENA</v>
      </c>
      <c r="E155" s="27" t="str">
        <f>Elenco_CER_comune_appoggio!F155</f>
        <v>AC221E00022</v>
      </c>
      <c r="F155" s="27" t="str">
        <f>Elenco_CER_comune_appoggio!H155</f>
        <v>EYCO SOCIETÀ COOPERATIVA</v>
      </c>
      <c r="G155" s="27" t="str">
        <f>Elenco_CER_comune_appoggio!I155</f>
        <v>CER CEMBRA
CER FIEMME</v>
      </c>
      <c r="H155" s="5" t="str">
        <f>Elenco_CER_comune_appoggio!J155</f>
        <v/>
      </c>
      <c r="I155" s="5" t="str">
        <f>Elenco_CER_comune_appoggio!K155</f>
        <v/>
      </c>
      <c r="J155" s="5" t="str">
        <f>Elenco_CER_comune_appoggio!L155</f>
        <v/>
      </c>
      <c r="K155" s="5" t="str">
        <f>Elenco_CER_comune_appoggio!M155</f>
        <v/>
      </c>
      <c r="L155" s="5" t="str">
        <f>Elenco_CER_comune_appoggio!N155</f>
        <v/>
      </c>
    </row>
    <row r="156">
      <c r="A156" s="27" t="str">
        <f>Elenco_CER_comune_appoggio!A156</f>
        <v>PEIO</v>
      </c>
      <c r="B156" s="27">
        <f>Elenco_CER_comune_appoggio!B156</f>
        <v>38024</v>
      </c>
      <c r="C156" s="27" t="str">
        <f>Elenco_CER_comune_appoggio!C156</f>
        <v>PEIO</v>
      </c>
      <c r="D156" s="27" t="str">
        <f>Elenco_CER_comune_appoggio!E156</f>
        <v>OSSANA</v>
      </c>
      <c r="E156" s="27" t="str">
        <f>Elenco_CER_comune_appoggio!F156</f>
        <v>AC221E00004</v>
      </c>
      <c r="F156" s="27" t="str">
        <f>Elenco_CER_comune_appoggio!H156</f>
        <v>EYCO SOCIETÀ COOPERATIVA</v>
      </c>
      <c r="G156" s="27" t="str">
        <f>Elenco_CER_comune_appoggio!I156</f>
        <v/>
      </c>
      <c r="H156" s="5" t="str">
        <f>Elenco_CER_comune_appoggio!J156</f>
        <v/>
      </c>
      <c r="I156" s="5" t="str">
        <f>Elenco_CER_comune_appoggio!K156</f>
        <v/>
      </c>
      <c r="J156" s="5" t="str">
        <f>Elenco_CER_comune_appoggio!L156</f>
        <v/>
      </c>
      <c r="K156" s="5" t="str">
        <f>Elenco_CER_comune_appoggio!M156</f>
        <v/>
      </c>
      <c r="L156" s="5" t="str">
        <f>Elenco_CER_comune_appoggio!N156</f>
        <v/>
      </c>
    </row>
    <row r="157">
      <c r="A157" s="27" t="str">
        <f>Elenco_CER_comune_appoggio!A157</f>
        <v>PELLIZZANO</v>
      </c>
      <c r="B157" s="27">
        <f>Elenco_CER_comune_appoggio!B157</f>
        <v>38020</v>
      </c>
      <c r="C157" s="27" t="str">
        <f>Elenco_CER_comune_appoggio!C157</f>
        <v>PELLIZZANO</v>
      </c>
      <c r="D157" s="27" t="str">
        <f>Elenco_CER_comune_appoggio!E157</f>
        <v>OSSANA</v>
      </c>
      <c r="E157" s="27" t="str">
        <f>Elenco_CER_comune_appoggio!F157</f>
        <v>AC221E00004</v>
      </c>
      <c r="F157" s="27" t="str">
        <f>Elenco_CER_comune_appoggio!H157</f>
        <v>EYCO SOCIETÀ COOPERATIVA</v>
      </c>
      <c r="G157" s="27" t="str">
        <f>Elenco_CER_comune_appoggio!I157</f>
        <v/>
      </c>
      <c r="H157" s="5" t="str">
        <f>Elenco_CER_comune_appoggio!J157</f>
        <v/>
      </c>
      <c r="I157" s="5" t="str">
        <f>Elenco_CER_comune_appoggio!K157</f>
        <v/>
      </c>
      <c r="J157" s="5" t="str">
        <f>Elenco_CER_comune_appoggio!L157</f>
        <v/>
      </c>
      <c r="K157" s="5" t="str">
        <f>Elenco_CER_comune_appoggio!M157</f>
        <v/>
      </c>
      <c r="L157" s="5" t="str">
        <f>Elenco_CER_comune_appoggio!N157</f>
        <v/>
      </c>
    </row>
    <row r="158">
      <c r="A158" s="27" t="str">
        <f>Elenco_CER_comune_appoggio!A158</f>
        <v>PELUGO</v>
      </c>
      <c r="B158" s="27">
        <f>Elenco_CER_comune_appoggio!B158</f>
        <v>38079</v>
      </c>
      <c r="C158" s="27" t="str">
        <f>Elenco_CER_comune_appoggio!C158</f>
        <v>PELUGO</v>
      </c>
      <c r="D158" s="27" t="str">
        <f>Elenco_CER_comune_appoggio!E158</f>
        <v>LA ROCCA</v>
      </c>
      <c r="E158" s="27" t="str">
        <f>Elenco_CER_comune_appoggio!F158</f>
        <v>AC221E00000</v>
      </c>
      <c r="F158" s="27" t="str">
        <f>Elenco_CER_comune_appoggio!H158</f>
        <v>CER DEL SARCA</v>
      </c>
      <c r="G158" s="27" t="str">
        <f>Elenco_CER_comune_appoggio!I158</f>
        <v/>
      </c>
      <c r="H158" s="5" t="str">
        <f>Elenco_CER_comune_appoggio!J158</f>
        <v/>
      </c>
      <c r="I158" s="5" t="str">
        <f>Elenco_CER_comune_appoggio!K158</f>
        <v/>
      </c>
      <c r="J158" s="5" t="str">
        <f>Elenco_CER_comune_appoggio!L158</f>
        <v/>
      </c>
      <c r="K158" s="5" t="str">
        <f>Elenco_CER_comune_appoggio!M158</f>
        <v/>
      </c>
      <c r="L158" s="5" t="str">
        <f>Elenco_CER_comune_appoggio!N158</f>
        <v/>
      </c>
    </row>
    <row r="159">
      <c r="A159" s="27" t="str">
        <f>Elenco_CER_comune_appoggio!A159</f>
        <v>PERGINE VALSUGANA</v>
      </c>
      <c r="B159" s="27">
        <f>Elenco_CER_comune_appoggio!B159</f>
        <v>38057</v>
      </c>
      <c r="C159" s="27" t="str">
        <f>Elenco_CER_comune_appoggio!C159</f>
        <v>PERGINE VALSUGANA</v>
      </c>
      <c r="D159" s="27" t="str">
        <f>Elenco_CER_comune_appoggio!E159</f>
        <v>BRAZZANIGA</v>
      </c>
      <c r="E159" s="27" t="str">
        <f>Elenco_CER_comune_appoggio!F159</f>
        <v>AC221E00021</v>
      </c>
      <c r="F159" s="27" t="str">
        <f>Elenco_CER_comune_appoggio!H159</f>
        <v>EYCO SOCIETÀ COOPERATIVA</v>
      </c>
      <c r="G159" s="27" t="str">
        <f>Elenco_CER_comune_appoggio!I159</f>
        <v>CIVE C'è
COM.EN.PINE'</v>
      </c>
      <c r="H159" s="5" t="str">
        <f>Elenco_CER_comune_appoggio!J159</f>
        <v/>
      </c>
      <c r="I159" s="5" t="str">
        <f>Elenco_CER_comune_appoggio!K159</f>
        <v/>
      </c>
      <c r="J159" s="5" t="str">
        <f>Elenco_CER_comune_appoggio!L159</f>
        <v/>
      </c>
      <c r="K159" s="5" t="str">
        <f>Elenco_CER_comune_appoggio!M159</f>
        <v/>
      </c>
      <c r="L159" s="5" t="str">
        <f>Elenco_CER_comune_appoggio!N159</f>
        <v/>
      </c>
    </row>
    <row r="160">
      <c r="A160" s="27" t="str">
        <f>Elenco_CER_comune_appoggio!A160</f>
        <v>PERGINE VALSUGANA</v>
      </c>
      <c r="B160" s="27">
        <f>Elenco_CER_comune_appoggio!B160</f>
        <v>38057</v>
      </c>
      <c r="C160" s="27" t="str">
        <f>Elenco_CER_comune_appoggio!C160</f>
        <v>PERGINE VALSUGANA</v>
      </c>
      <c r="D160" s="27" t="str">
        <f>Elenco_CER_comune_appoggio!E160</f>
        <v>CALDONAZZO</v>
      </c>
      <c r="E160" s="27" t="str">
        <f>Elenco_CER_comune_appoggio!F160</f>
        <v>AC221E00020</v>
      </c>
      <c r="F160" s="27" t="str">
        <f>Elenco_CER_comune_appoggio!H160</f>
        <v>GREENLAND</v>
      </c>
      <c r="G160" s="27" t="str">
        <f>Elenco_CER_comune_appoggio!I160</f>
        <v>CER TENNA</v>
      </c>
      <c r="H160" s="5" t="str">
        <f>Elenco_CER_comune_appoggio!J160</f>
        <v/>
      </c>
      <c r="I160" s="5" t="str">
        <f>Elenco_CER_comune_appoggio!K160</f>
        <v/>
      </c>
      <c r="J160" s="5" t="str">
        <f>Elenco_CER_comune_appoggio!L160</f>
        <v/>
      </c>
      <c r="K160" s="5" t="str">
        <f>Elenco_CER_comune_appoggio!M160</f>
        <v/>
      </c>
      <c r="L160" s="5" t="str">
        <f>Elenco_CER_comune_appoggio!N160</f>
        <v/>
      </c>
    </row>
    <row r="161">
      <c r="A161" s="27" t="str">
        <f>Elenco_CER_comune_appoggio!A161</f>
        <v>PERGINE VALSUGANA</v>
      </c>
      <c r="B161" s="27">
        <f>Elenco_CER_comune_appoggio!B161</f>
        <v>38057</v>
      </c>
      <c r="C161" s="27" t="str">
        <f>Elenco_CER_comune_appoggio!C161</f>
        <v>PERGINE VALSUGANA</v>
      </c>
      <c r="D161" s="27" t="str">
        <f>Elenco_CER_comune_appoggio!E161</f>
        <v>P.S. GIORGIO</v>
      </c>
      <c r="E161" s="27" t="str">
        <f>Elenco_CER_comune_appoggio!F161</f>
        <v>AC221E00019</v>
      </c>
      <c r="F161" s="27" t="str">
        <f>Elenco_CER_comune_appoggio!H161</f>
        <v>CER CAR</v>
      </c>
      <c r="G161" s="27" t="str">
        <f>Elenco_CER_comune_appoggio!I161</f>
        <v>KONCERT
TECER</v>
      </c>
      <c r="H161" s="5" t="str">
        <f>Elenco_CER_comune_appoggio!J161</f>
        <v/>
      </c>
      <c r="I161" s="5" t="str">
        <f>Elenco_CER_comune_appoggio!K161</f>
        <v/>
      </c>
      <c r="J161" s="5" t="str">
        <f>Elenco_CER_comune_appoggio!L161</f>
        <v/>
      </c>
      <c r="K161" s="5" t="str">
        <f>Elenco_CER_comune_appoggio!M161</f>
        <v/>
      </c>
      <c r="L161" s="5" t="str">
        <f>Elenco_CER_comune_appoggio!N161</f>
        <v/>
      </c>
    </row>
    <row r="162">
      <c r="A162" s="27" t="str">
        <f>Elenco_CER_comune_appoggio!A162</f>
        <v>PIEVE DI BONO-PREZZO</v>
      </c>
      <c r="B162" s="27">
        <f>Elenco_CER_comune_appoggio!B162</f>
        <v>38085</v>
      </c>
      <c r="C162" s="27" t="str">
        <f>Elenco_CER_comune_appoggio!C162</f>
        <v>PIEVE DI BONO</v>
      </c>
      <c r="D162" s="27" t="str">
        <f>Elenco_CER_comune_appoggio!E162</f>
        <v>CIMEGO</v>
      </c>
      <c r="E162" s="27" t="str">
        <f>Elenco_CER_comune_appoggio!F162</f>
        <v>AC221E00001</v>
      </c>
      <c r="F162" s="27" t="str">
        <f>Elenco_CER_comune_appoggio!H162</f>
        <v/>
      </c>
      <c r="G162" s="27" t="str">
        <f>Elenco_CER_comune_appoggio!I162</f>
        <v/>
      </c>
      <c r="H162" s="5" t="str">
        <f>Elenco_CER_comune_appoggio!J162</f>
        <v/>
      </c>
      <c r="I162" s="5" t="str">
        <f>Elenco_CER_comune_appoggio!K162</f>
        <v/>
      </c>
      <c r="J162" s="5" t="str">
        <f>Elenco_CER_comune_appoggio!L162</f>
        <v/>
      </c>
      <c r="K162" s="5" t="str">
        <f>Elenco_CER_comune_appoggio!M162</f>
        <v/>
      </c>
      <c r="L162" s="5" t="str">
        <f>Elenco_CER_comune_appoggio!N162</f>
        <v/>
      </c>
    </row>
    <row r="163">
      <c r="A163" s="27" t="str">
        <f>Elenco_CER_comune_appoggio!A163</f>
        <v>PIEVE DI BONO-PREZZO</v>
      </c>
      <c r="B163" s="27">
        <f>Elenco_CER_comune_appoggio!B163</f>
        <v>38085</v>
      </c>
      <c r="C163" s="27" t="str">
        <f>Elenco_CER_comune_appoggio!C163</f>
        <v>PIEVE DI BONO</v>
      </c>
      <c r="D163" s="27" t="str">
        <f>Elenco_CER_comune_appoggio!E163</f>
        <v>LA ROCCA</v>
      </c>
      <c r="E163" s="27" t="str">
        <f>Elenco_CER_comune_appoggio!F163</f>
        <v>AC221E00000</v>
      </c>
      <c r="F163" s="27" t="str">
        <f>Elenco_CER_comune_appoggio!H163</f>
        <v>CER DEL SARCA</v>
      </c>
      <c r="G163" s="27" t="str">
        <f>Elenco_CER_comune_appoggio!I163</f>
        <v/>
      </c>
      <c r="H163" s="5" t="str">
        <f>Elenco_CER_comune_appoggio!J163</f>
        <v/>
      </c>
      <c r="I163" s="5" t="str">
        <f>Elenco_CER_comune_appoggio!K163</f>
        <v/>
      </c>
      <c r="J163" s="5" t="str">
        <f>Elenco_CER_comune_appoggio!L163</f>
        <v/>
      </c>
      <c r="K163" s="5" t="str">
        <f>Elenco_CER_comune_appoggio!M163</f>
        <v/>
      </c>
      <c r="L163" s="5" t="str">
        <f>Elenco_CER_comune_appoggio!N163</f>
        <v/>
      </c>
    </row>
    <row r="164">
      <c r="A164" s="27" t="str">
        <f>Elenco_CER_comune_appoggio!A164</f>
        <v>PIEVE DI BONO-PREZZO</v>
      </c>
      <c r="B164" s="27">
        <f>Elenco_CER_comune_appoggio!B164</f>
        <v>38085</v>
      </c>
      <c r="C164" s="27" t="str">
        <f>Elenco_CER_comune_appoggio!C164</f>
        <v>PREZZO</v>
      </c>
      <c r="D164" s="27" t="str">
        <f>Elenco_CER_comune_appoggio!E164</f>
        <v>CIMEGO</v>
      </c>
      <c r="E164" s="27" t="str">
        <f>Elenco_CER_comune_appoggio!F164</f>
        <v>AC221E00001</v>
      </c>
      <c r="F164" s="27" t="str">
        <f>Elenco_CER_comune_appoggio!H164</f>
        <v/>
      </c>
      <c r="G164" s="27" t="str">
        <f>Elenco_CER_comune_appoggio!I164</f>
        <v/>
      </c>
      <c r="H164" s="5" t="str">
        <f>Elenco_CER_comune_appoggio!J164</f>
        <v/>
      </c>
      <c r="I164" s="5" t="str">
        <f>Elenco_CER_comune_appoggio!K164</f>
        <v/>
      </c>
      <c r="J164" s="5" t="str">
        <f>Elenco_CER_comune_appoggio!L164</f>
        <v/>
      </c>
      <c r="K164" s="5" t="str">
        <f>Elenco_CER_comune_appoggio!M164</f>
        <v/>
      </c>
      <c r="L164" s="5" t="str">
        <f>Elenco_CER_comune_appoggio!N164</f>
        <v/>
      </c>
    </row>
    <row r="165">
      <c r="A165" s="27" t="str">
        <f>Elenco_CER_comune_appoggio!A165</f>
        <v>PIEVE TESINO</v>
      </c>
      <c r="B165" s="27">
        <f>Elenco_CER_comune_appoggio!B165</f>
        <v>38050</v>
      </c>
      <c r="C165" s="27" t="str">
        <f>Elenco_CER_comune_appoggio!C165</f>
        <v>PIEVE TESINO</v>
      </c>
      <c r="D165" s="27" t="str">
        <f>Elenco_CER_comune_appoggio!E165</f>
        <v>GRIGNO</v>
      </c>
      <c r="E165" s="27" t="str">
        <f>Elenco_CER_comune_appoggio!F165</f>
        <v>AC221E00027</v>
      </c>
      <c r="F165" s="27" t="str">
        <f>Elenco_CER_comune_appoggio!H165</f>
        <v>CER.TO - CER TRENTINO ORIENTALE</v>
      </c>
      <c r="G165" s="27" t="str">
        <f>Elenco_CER_comune_appoggio!I165</f>
        <v/>
      </c>
      <c r="H165" s="5" t="str">
        <f>Elenco_CER_comune_appoggio!J165</f>
        <v/>
      </c>
      <c r="I165" s="5" t="str">
        <f>Elenco_CER_comune_appoggio!K165</f>
        <v/>
      </c>
      <c r="J165" s="5" t="str">
        <f>Elenco_CER_comune_appoggio!L165</f>
        <v/>
      </c>
      <c r="K165" s="5" t="str">
        <f>Elenco_CER_comune_appoggio!M165</f>
        <v/>
      </c>
      <c r="L165" s="5" t="str">
        <f>Elenco_CER_comune_appoggio!N165</f>
        <v/>
      </c>
    </row>
    <row r="166">
      <c r="A166" s="27" t="str">
        <f>Elenco_CER_comune_appoggio!A166</f>
        <v>PIEVE TESINO</v>
      </c>
      <c r="B166" s="27">
        <f>Elenco_CER_comune_appoggio!B166</f>
        <v>38050</v>
      </c>
      <c r="C166" s="27" t="str">
        <f>Elenco_CER_comune_appoggio!C166</f>
        <v>PIEVE TESINO</v>
      </c>
      <c r="D166" s="27" t="str">
        <f>Elenco_CER_comune_appoggio!E166</f>
        <v>SCURELLE</v>
      </c>
      <c r="E166" s="27" t="str">
        <f>Elenco_CER_comune_appoggio!F166</f>
        <v>AC221E00024</v>
      </c>
      <c r="F166" s="27" t="str">
        <f>Elenco_CER_comune_appoggio!H166</f>
        <v>CER.TO - CER TRENTINO ORIENTALE</v>
      </c>
      <c r="G166" s="27" t="str">
        <f>Elenco_CER_comune_appoggio!I166</f>
        <v>CERVALS</v>
      </c>
      <c r="H166" s="5" t="str">
        <f>Elenco_CER_comune_appoggio!J166</f>
        <v/>
      </c>
      <c r="I166" s="5" t="str">
        <f>Elenco_CER_comune_appoggio!K166</f>
        <v/>
      </c>
      <c r="J166" s="5" t="str">
        <f>Elenco_CER_comune_appoggio!L166</f>
        <v/>
      </c>
      <c r="K166" s="5" t="str">
        <f>Elenco_CER_comune_appoggio!M166</f>
        <v/>
      </c>
      <c r="L166" s="5" t="str">
        <f>Elenco_CER_comune_appoggio!N166</f>
        <v/>
      </c>
    </row>
    <row r="167">
      <c r="A167" s="27" t="str">
        <f>Elenco_CER_comune_appoggio!A167</f>
        <v>PINZOLO</v>
      </c>
      <c r="B167" s="27">
        <f>Elenco_CER_comune_appoggio!B167</f>
        <v>38086</v>
      </c>
      <c r="C167" s="27" t="str">
        <f>Elenco_CER_comune_appoggio!C167</f>
        <v>PINZOLO</v>
      </c>
      <c r="D167" s="27" t="str">
        <f>Elenco_CER_comune_appoggio!E167</f>
        <v>GIUSTINO</v>
      </c>
      <c r="E167" s="27" t="str">
        <f>Elenco_CER_comune_appoggio!F167</f>
        <v>AC221E00003</v>
      </c>
      <c r="F167" s="27" t="str">
        <f>Elenco_CER_comune_appoggio!H167</f>
        <v/>
      </c>
      <c r="G167" s="27" t="str">
        <f>Elenco_CER_comune_appoggio!I167</f>
        <v>CER DEL SARCA</v>
      </c>
      <c r="H167" s="5" t="str">
        <f>Elenco_CER_comune_appoggio!J167</f>
        <v/>
      </c>
      <c r="I167" s="5" t="str">
        <f>Elenco_CER_comune_appoggio!K167</f>
        <v/>
      </c>
      <c r="J167" s="5" t="str">
        <f>Elenco_CER_comune_appoggio!L167</f>
        <v/>
      </c>
      <c r="K167" s="5" t="str">
        <f>Elenco_CER_comune_appoggio!M167</f>
        <v/>
      </c>
      <c r="L167" s="5" t="str">
        <f>Elenco_CER_comune_appoggio!N167</f>
        <v/>
      </c>
    </row>
    <row r="168">
      <c r="A168" s="27" t="str">
        <f>Elenco_CER_comune_appoggio!A168</f>
        <v>PINZOLO</v>
      </c>
      <c r="B168" s="27">
        <f>Elenco_CER_comune_appoggio!B168</f>
        <v>38086</v>
      </c>
      <c r="C168" s="27" t="str">
        <f>Elenco_CER_comune_appoggio!C168</f>
        <v>PINZOLO</v>
      </c>
      <c r="D168" s="27" t="str">
        <f>Elenco_CER_comune_appoggio!E168</f>
        <v>MONCLASSICO</v>
      </c>
      <c r="E168" s="27" t="str">
        <f>Elenco_CER_comune_appoggio!F168</f>
        <v>AC221E00006</v>
      </c>
      <c r="F168" s="27" t="str">
        <f>Elenco_CER_comune_appoggio!H168</f>
        <v/>
      </c>
      <c r="G168" s="27" t="str">
        <f>Elenco_CER_comune_appoggio!I168</f>
        <v/>
      </c>
      <c r="H168" s="5" t="str">
        <f>Elenco_CER_comune_appoggio!J168</f>
        <v/>
      </c>
      <c r="I168" s="5" t="str">
        <f>Elenco_CER_comune_appoggio!K168</f>
        <v/>
      </c>
      <c r="J168" s="5" t="str">
        <f>Elenco_CER_comune_appoggio!L168</f>
        <v/>
      </c>
      <c r="K168" s="5" t="str">
        <f>Elenco_CER_comune_appoggio!M168</f>
        <v/>
      </c>
      <c r="L168" s="5" t="str">
        <f>Elenco_CER_comune_appoggio!N168</f>
        <v/>
      </c>
    </row>
    <row r="169">
      <c r="A169" s="27" t="str">
        <f>Elenco_CER_comune_appoggio!A169</f>
        <v>POMAROLO</v>
      </c>
      <c r="B169" s="27">
        <f>Elenco_CER_comune_appoggio!B169</f>
        <v>38060</v>
      </c>
      <c r="C169" s="27" t="str">
        <f>Elenco_CER_comune_appoggio!C169</f>
        <v>POMAROLO</v>
      </c>
      <c r="D169" s="27" t="str">
        <f>Elenco_CER_comune_appoggio!E169</f>
        <v>ROVERETO NORD</v>
      </c>
      <c r="E169" s="27" t="str">
        <f>Elenco_CER_comune_appoggio!F169</f>
        <v>AC221E00014</v>
      </c>
      <c r="F169" s="27" t="str">
        <f>Elenco_CER_comune_appoggio!H169</f>
        <v>EYCO SOCIETÀ COOPERATIVA
GREENLAND</v>
      </c>
      <c r="G169" s="27" t="str">
        <f>Elenco_CER_comune_appoggio!I169</f>
        <v>CER SOLIDALE TRENTINA
CER VALLAGARINA</v>
      </c>
      <c r="H169" s="5" t="str">
        <f>Elenco_CER_comune_appoggio!J169</f>
        <v/>
      </c>
      <c r="I169" s="5" t="str">
        <f>Elenco_CER_comune_appoggio!K169</f>
        <v/>
      </c>
      <c r="J169" s="5" t="str">
        <f>Elenco_CER_comune_appoggio!L169</f>
        <v/>
      </c>
      <c r="K169" s="5" t="str">
        <f>Elenco_CER_comune_appoggio!M169</f>
        <v/>
      </c>
      <c r="L169" s="5" t="str">
        <f>Elenco_CER_comune_appoggio!N169</f>
        <v/>
      </c>
    </row>
    <row r="170">
      <c r="A170" s="27" t="str">
        <f>Elenco_CER_comune_appoggio!A170</f>
        <v>PORTE DI RENDENA</v>
      </c>
      <c r="B170" s="27">
        <f>Elenco_CER_comune_appoggio!B170</f>
        <v>38094</v>
      </c>
      <c r="C170" s="27" t="str">
        <f>Elenco_CER_comune_appoggio!C170</f>
        <v>DARE</v>
      </c>
      <c r="D170" s="27" t="str">
        <f>Elenco_CER_comune_appoggio!E170</f>
        <v>LA ROCCA</v>
      </c>
      <c r="E170" s="27" t="str">
        <f>Elenco_CER_comune_appoggio!F170</f>
        <v>AC221E00000</v>
      </c>
      <c r="F170" s="27" t="str">
        <f>Elenco_CER_comune_appoggio!H170</f>
        <v>CER DEL SARCA</v>
      </c>
      <c r="G170" s="27" t="str">
        <f>Elenco_CER_comune_appoggio!I170</f>
        <v/>
      </c>
      <c r="H170" s="5" t="str">
        <f>Elenco_CER_comune_appoggio!J170</f>
        <v/>
      </c>
      <c r="I170" s="5" t="str">
        <f>Elenco_CER_comune_appoggio!K170</f>
        <v/>
      </c>
      <c r="J170" s="5" t="str">
        <f>Elenco_CER_comune_appoggio!L170</f>
        <v/>
      </c>
      <c r="K170" s="5" t="str">
        <f>Elenco_CER_comune_appoggio!M170</f>
        <v/>
      </c>
      <c r="L170" s="5" t="str">
        <f>Elenco_CER_comune_appoggio!N170</f>
        <v/>
      </c>
    </row>
    <row r="171">
      <c r="A171" s="27" t="str">
        <f>Elenco_CER_comune_appoggio!A171</f>
        <v>PORTE DI RENDENA</v>
      </c>
      <c r="B171" s="27">
        <f>Elenco_CER_comune_appoggio!B171</f>
        <v>38094</v>
      </c>
      <c r="C171" s="27" t="str">
        <f>Elenco_CER_comune_appoggio!C171</f>
        <v>VIGO RENDENA</v>
      </c>
      <c r="D171" s="27" t="str">
        <f>Elenco_CER_comune_appoggio!E171</f>
        <v>LA ROCCA</v>
      </c>
      <c r="E171" s="27" t="str">
        <f>Elenco_CER_comune_appoggio!F171</f>
        <v>AC221E00000</v>
      </c>
      <c r="F171" s="27" t="str">
        <f>Elenco_CER_comune_appoggio!H171</f>
        <v>CER DEL SARCA</v>
      </c>
      <c r="G171" s="27" t="str">
        <f>Elenco_CER_comune_appoggio!I171</f>
        <v/>
      </c>
      <c r="H171" s="5" t="str">
        <f>Elenco_CER_comune_appoggio!J171</f>
        <v/>
      </c>
      <c r="I171" s="5" t="str">
        <f>Elenco_CER_comune_appoggio!K171</f>
        <v/>
      </c>
      <c r="J171" s="5" t="str">
        <f>Elenco_CER_comune_appoggio!L171</f>
        <v/>
      </c>
      <c r="K171" s="5" t="str">
        <f>Elenco_CER_comune_appoggio!M171</f>
        <v/>
      </c>
      <c r="L171" s="5" t="str">
        <f>Elenco_CER_comune_appoggio!N171</f>
        <v/>
      </c>
    </row>
    <row r="172">
      <c r="A172" s="27" t="str">
        <f>Elenco_CER_comune_appoggio!A172</f>
        <v>PORTE DI RENDENA</v>
      </c>
      <c r="B172" s="27">
        <f>Elenco_CER_comune_appoggio!B172</f>
        <v>38094</v>
      </c>
      <c r="C172" s="27" t="str">
        <f>Elenco_CER_comune_appoggio!C172</f>
        <v>VILLA RENDENA</v>
      </c>
      <c r="D172" s="27" t="str">
        <f>Elenco_CER_comune_appoggio!E172</f>
        <v>LA ROCCA</v>
      </c>
      <c r="E172" s="27" t="str">
        <f>Elenco_CER_comune_appoggio!F172</f>
        <v>AC221E00000</v>
      </c>
      <c r="F172" s="27" t="str">
        <f>Elenco_CER_comune_appoggio!H172</f>
        <v>CER DEL SARCA</v>
      </c>
      <c r="G172" s="27" t="str">
        <f>Elenco_CER_comune_appoggio!I172</f>
        <v/>
      </c>
      <c r="H172" s="5" t="str">
        <f>Elenco_CER_comune_appoggio!J172</f>
        <v/>
      </c>
      <c r="I172" s="5" t="str">
        <f>Elenco_CER_comune_appoggio!K172</f>
        <v/>
      </c>
      <c r="J172" s="5" t="str">
        <f>Elenco_CER_comune_appoggio!L172</f>
        <v/>
      </c>
      <c r="K172" s="5" t="str">
        <f>Elenco_CER_comune_appoggio!M172</f>
        <v/>
      </c>
      <c r="L172" s="5" t="str">
        <f>Elenco_CER_comune_appoggio!N172</f>
        <v/>
      </c>
    </row>
    <row r="173">
      <c r="A173" s="27" t="str">
        <f>Elenco_CER_comune_appoggio!A173</f>
        <v>PREDAIA</v>
      </c>
      <c r="B173" s="27">
        <f>Elenco_CER_comune_appoggio!B173</f>
        <v>38012</v>
      </c>
      <c r="C173" s="27" t="str">
        <f>Elenco_CER_comune_appoggio!C173</f>
        <v>COREDO</v>
      </c>
      <c r="D173" s="27" t="str">
        <f>Elenco_CER_comune_appoggio!E173</f>
        <v>TASSULLO</v>
      </c>
      <c r="E173" s="27" t="str">
        <f>Elenco_CER_comune_appoggio!F173</f>
        <v>AC221E00010</v>
      </c>
      <c r="F173" s="27" t="str">
        <f>Elenco_CER_comune_appoggio!H173</f>
        <v>EYCO SOCIETÀ COOPERATIVA
NOS ENERGIA</v>
      </c>
      <c r="G173" s="27" t="str">
        <f>Elenco_CER_comune_appoggio!I173</f>
        <v/>
      </c>
      <c r="H173" s="5" t="str">
        <f>Elenco_CER_comune_appoggio!J173</f>
        <v/>
      </c>
      <c r="I173" s="5" t="str">
        <f>Elenco_CER_comune_appoggio!K173</f>
        <v/>
      </c>
      <c r="J173" s="5" t="str">
        <f>Elenco_CER_comune_appoggio!L173</f>
        <v/>
      </c>
      <c r="K173" s="5" t="str">
        <f>Elenco_CER_comune_appoggio!M173</f>
        <v/>
      </c>
      <c r="L173" s="5" t="str">
        <f>Elenco_CER_comune_appoggio!N173</f>
        <v/>
      </c>
    </row>
    <row r="174">
      <c r="A174" s="27" t="str">
        <f>Elenco_CER_comune_appoggio!A174</f>
        <v>PREDAIA</v>
      </c>
      <c r="B174" s="27">
        <f>Elenco_CER_comune_appoggio!B174</f>
        <v>38012</v>
      </c>
      <c r="C174" s="27" t="str">
        <f>Elenco_CER_comune_appoggio!C174</f>
        <v>SMARANO</v>
      </c>
      <c r="D174" s="27" t="str">
        <f>Elenco_CER_comune_appoggio!E174</f>
        <v>TASSULLO</v>
      </c>
      <c r="E174" s="27" t="str">
        <f>Elenco_CER_comune_appoggio!F174</f>
        <v>AC221E00010</v>
      </c>
      <c r="F174" s="27" t="str">
        <f>Elenco_CER_comune_appoggio!H174</f>
        <v>EYCO SOCIETÀ COOPERATIVA
NOS ENERGIA</v>
      </c>
      <c r="G174" s="27" t="str">
        <f>Elenco_CER_comune_appoggio!I174</f>
        <v/>
      </c>
      <c r="H174" s="5" t="str">
        <f>Elenco_CER_comune_appoggio!J174</f>
        <v/>
      </c>
      <c r="I174" s="5" t="str">
        <f>Elenco_CER_comune_appoggio!K174</f>
        <v/>
      </c>
      <c r="J174" s="5" t="str">
        <f>Elenco_CER_comune_appoggio!L174</f>
        <v/>
      </c>
      <c r="K174" s="5" t="str">
        <f>Elenco_CER_comune_appoggio!M174</f>
        <v/>
      </c>
      <c r="L174" s="5" t="str">
        <f>Elenco_CER_comune_appoggio!N174</f>
        <v/>
      </c>
    </row>
    <row r="175">
      <c r="A175" s="27" t="str">
        <f>Elenco_CER_comune_appoggio!A175</f>
        <v>PREDAIA</v>
      </c>
      <c r="B175" s="27">
        <f>Elenco_CER_comune_appoggio!B175</f>
        <v>38012</v>
      </c>
      <c r="C175" s="27" t="str">
        <f>Elenco_CER_comune_appoggio!C175</f>
        <v>TAIO</v>
      </c>
      <c r="D175" s="27" t="str">
        <f>Elenco_CER_comune_appoggio!E175</f>
        <v>S.MICHELE</v>
      </c>
      <c r="E175" s="27" t="str">
        <f>Elenco_CER_comune_appoggio!F175</f>
        <v>AC221E00016</v>
      </c>
      <c r="F175" s="27" t="str">
        <f>Elenco_CER_comune_appoggio!H175</f>
        <v>KONCERT</v>
      </c>
      <c r="G175" s="27" t="str">
        <f>Elenco_CER_comune_appoggio!I175</f>
        <v/>
      </c>
      <c r="H175" s="5" t="str">
        <f>Elenco_CER_comune_appoggio!J175</f>
        <v/>
      </c>
      <c r="I175" s="5" t="str">
        <f>Elenco_CER_comune_appoggio!K175</f>
        <v/>
      </c>
      <c r="J175" s="5" t="str">
        <f>Elenco_CER_comune_appoggio!L175</f>
        <v/>
      </c>
      <c r="K175" s="5" t="str">
        <f>Elenco_CER_comune_appoggio!M175</f>
        <v/>
      </c>
      <c r="L175" s="5" t="str">
        <f>Elenco_CER_comune_appoggio!N175</f>
        <v/>
      </c>
    </row>
    <row r="176">
      <c r="A176" s="27" t="str">
        <f>Elenco_CER_comune_appoggio!A176</f>
        <v>PREDAIA</v>
      </c>
      <c r="B176" s="27">
        <f>Elenco_CER_comune_appoggio!B176</f>
        <v>38012</v>
      </c>
      <c r="C176" s="27" t="str">
        <f>Elenco_CER_comune_appoggio!C176</f>
        <v>TAIO</v>
      </c>
      <c r="D176" s="27" t="str">
        <f>Elenco_CER_comune_appoggio!E176</f>
        <v>TASSULLO</v>
      </c>
      <c r="E176" s="27" t="str">
        <f>Elenco_CER_comune_appoggio!F176</f>
        <v>AC221E00010</v>
      </c>
      <c r="F176" s="27" t="str">
        <f>Elenco_CER_comune_appoggio!H176</f>
        <v>EYCO SOCIETÀ COOPERATIVA
NOS ENERGIA</v>
      </c>
      <c r="G176" s="27" t="str">
        <f>Elenco_CER_comune_appoggio!I176</f>
        <v/>
      </c>
      <c r="H176" s="5" t="str">
        <f>Elenco_CER_comune_appoggio!J176</f>
        <v/>
      </c>
      <c r="I176" s="5" t="str">
        <f>Elenco_CER_comune_appoggio!K176</f>
        <v/>
      </c>
      <c r="J176" s="5" t="str">
        <f>Elenco_CER_comune_appoggio!L176</f>
        <v/>
      </c>
      <c r="K176" s="5" t="str">
        <f>Elenco_CER_comune_appoggio!M176</f>
        <v/>
      </c>
      <c r="L176" s="5" t="str">
        <f>Elenco_CER_comune_appoggio!N176</f>
        <v/>
      </c>
    </row>
    <row r="177">
      <c r="A177" s="27" t="str">
        <f>Elenco_CER_comune_appoggio!A177</f>
        <v>PREDAIA</v>
      </c>
      <c r="B177" s="27">
        <f>Elenco_CER_comune_appoggio!B177</f>
        <v>38012</v>
      </c>
      <c r="C177" s="27" t="str">
        <f>Elenco_CER_comune_appoggio!C177</f>
        <v>TRES</v>
      </c>
      <c r="D177" s="27" t="str">
        <f>Elenco_CER_comune_appoggio!E177</f>
        <v>TASSULLO</v>
      </c>
      <c r="E177" s="27" t="str">
        <f>Elenco_CER_comune_appoggio!F177</f>
        <v>AC221E00010</v>
      </c>
      <c r="F177" s="27" t="str">
        <f>Elenco_CER_comune_appoggio!H177</f>
        <v>EYCO SOCIETÀ COOPERATIVA
NOS ENERGIA</v>
      </c>
      <c r="G177" s="27" t="str">
        <f>Elenco_CER_comune_appoggio!I177</f>
        <v/>
      </c>
      <c r="H177" s="5" t="str">
        <f>Elenco_CER_comune_appoggio!J177</f>
        <v/>
      </c>
      <c r="I177" s="5" t="str">
        <f>Elenco_CER_comune_appoggio!K177</f>
        <v/>
      </c>
      <c r="J177" s="5" t="str">
        <f>Elenco_CER_comune_appoggio!L177</f>
        <v/>
      </c>
      <c r="K177" s="5" t="str">
        <f>Elenco_CER_comune_appoggio!M177</f>
        <v/>
      </c>
      <c r="L177" s="5" t="str">
        <f>Elenco_CER_comune_appoggio!N177</f>
        <v/>
      </c>
    </row>
    <row r="178">
      <c r="A178" s="27" t="str">
        <f>Elenco_CER_comune_appoggio!A178</f>
        <v>PREDAIA</v>
      </c>
      <c r="B178" s="27">
        <f>Elenco_CER_comune_appoggio!B178</f>
        <v>38012</v>
      </c>
      <c r="C178" s="27" t="str">
        <f>Elenco_CER_comune_appoggio!C178</f>
        <v>VERVO'</v>
      </c>
      <c r="D178" s="27" t="str">
        <f>Elenco_CER_comune_appoggio!E178</f>
        <v>S.MICHELE</v>
      </c>
      <c r="E178" s="27" t="str">
        <f>Elenco_CER_comune_appoggio!F178</f>
        <v>AC221E00016</v>
      </c>
      <c r="F178" s="27" t="str">
        <f>Elenco_CER_comune_appoggio!H178</f>
        <v>KONCERT</v>
      </c>
      <c r="G178" s="27" t="str">
        <f>Elenco_CER_comune_appoggio!I178</f>
        <v/>
      </c>
      <c r="H178" s="5" t="str">
        <f>Elenco_CER_comune_appoggio!J178</f>
        <v/>
      </c>
      <c r="I178" s="5" t="str">
        <f>Elenco_CER_comune_appoggio!K178</f>
        <v/>
      </c>
      <c r="J178" s="5" t="str">
        <f>Elenco_CER_comune_appoggio!L178</f>
        <v/>
      </c>
      <c r="K178" s="5" t="str">
        <f>Elenco_CER_comune_appoggio!M178</f>
        <v/>
      </c>
      <c r="L178" s="5" t="str">
        <f>Elenco_CER_comune_appoggio!N178</f>
        <v/>
      </c>
    </row>
    <row r="179">
      <c r="A179" s="27" t="str">
        <f>Elenco_CER_comune_appoggio!A179</f>
        <v>PREDAZZO</v>
      </c>
      <c r="B179" s="27">
        <f>Elenco_CER_comune_appoggio!B179</f>
        <v>38037</v>
      </c>
      <c r="C179" s="27" t="str">
        <f>Elenco_CER_comune_appoggio!C179</f>
        <v>PREDAZZO</v>
      </c>
      <c r="D179" s="27" t="str">
        <f>Elenco_CER_comune_appoggio!E179</f>
        <v>MOENA</v>
      </c>
      <c r="E179" s="27" t="str">
        <f>Elenco_CER_comune_appoggio!F179</f>
        <v>AC221E00026</v>
      </c>
      <c r="F179" s="27" t="str">
        <f>Elenco_CER_comune_appoggio!H179</f>
        <v/>
      </c>
      <c r="G179" s="27" t="str">
        <f>Elenco_CER_comune_appoggio!I179</f>
        <v>CER FIEMME
CESLA</v>
      </c>
      <c r="H179" s="5" t="str">
        <f>Elenco_CER_comune_appoggio!J179</f>
        <v/>
      </c>
      <c r="I179" s="5" t="str">
        <f>Elenco_CER_comune_appoggio!K179</f>
        <v/>
      </c>
      <c r="J179" s="5" t="str">
        <f>Elenco_CER_comune_appoggio!L179</f>
        <v/>
      </c>
      <c r="K179" s="5" t="str">
        <f>Elenco_CER_comune_appoggio!M179</f>
        <v/>
      </c>
      <c r="L179" s="5" t="str">
        <f>Elenco_CER_comune_appoggio!N179</f>
        <v/>
      </c>
    </row>
    <row r="180">
      <c r="A180" s="27" t="str">
        <f>Elenco_CER_comune_appoggio!A180</f>
        <v>PREDAZZO</v>
      </c>
      <c r="B180" s="27">
        <f>Elenco_CER_comune_appoggio!B180</f>
        <v>38037</v>
      </c>
      <c r="C180" s="27" t="str">
        <f>Elenco_CER_comune_appoggio!C180</f>
        <v>PREDAZZO</v>
      </c>
      <c r="D180" s="27" t="str">
        <f>Elenco_CER_comune_appoggio!E180</f>
        <v>PREDAZZO</v>
      </c>
      <c r="E180" s="27" t="str">
        <f>Elenco_CER_comune_appoggio!F180</f>
        <v>AC221E00025</v>
      </c>
      <c r="F180" s="27" t="str">
        <f>Elenco_CER_comune_appoggio!H180</f>
        <v/>
      </c>
      <c r="G180" s="27" t="str">
        <f>Elenco_CER_comune_appoggio!I180</f>
        <v>CER FIEMME</v>
      </c>
      <c r="H180" s="5" t="str">
        <f>Elenco_CER_comune_appoggio!J180</f>
        <v/>
      </c>
      <c r="I180" s="5" t="str">
        <f>Elenco_CER_comune_appoggio!K180</f>
        <v/>
      </c>
      <c r="J180" s="5" t="str">
        <f>Elenco_CER_comune_appoggio!L180</f>
        <v/>
      </c>
      <c r="K180" s="5" t="str">
        <f>Elenco_CER_comune_appoggio!M180</f>
        <v/>
      </c>
      <c r="L180" s="5" t="str">
        <f>Elenco_CER_comune_appoggio!N180</f>
        <v/>
      </c>
    </row>
    <row r="181">
      <c r="A181" s="27" t="str">
        <f>Elenco_CER_comune_appoggio!A181</f>
        <v>RABBI</v>
      </c>
      <c r="B181" s="27">
        <f>Elenco_CER_comune_appoggio!B181</f>
        <v>38020</v>
      </c>
      <c r="C181" s="27" t="str">
        <f>Elenco_CER_comune_appoggio!C181</f>
        <v>RABBI</v>
      </c>
      <c r="D181" s="27" t="str">
        <f>Elenco_CER_comune_appoggio!E181</f>
        <v>MONCLASSICO</v>
      </c>
      <c r="E181" s="27" t="str">
        <f>Elenco_CER_comune_appoggio!F181</f>
        <v>AC221E00006</v>
      </c>
      <c r="F181" s="27" t="str">
        <f>Elenco_CER_comune_appoggio!H181</f>
        <v/>
      </c>
      <c r="G181" s="27" t="str">
        <f>Elenco_CER_comune_appoggio!I181</f>
        <v/>
      </c>
      <c r="H181" s="5" t="str">
        <f>Elenco_CER_comune_appoggio!J181</f>
        <v/>
      </c>
      <c r="I181" s="5" t="str">
        <f>Elenco_CER_comune_appoggio!K181</f>
        <v/>
      </c>
      <c r="J181" s="5" t="str">
        <f>Elenco_CER_comune_appoggio!L181</f>
        <v/>
      </c>
      <c r="K181" s="5" t="str">
        <f>Elenco_CER_comune_appoggio!M181</f>
        <v/>
      </c>
      <c r="L181" s="5" t="str">
        <f>Elenco_CER_comune_appoggio!N181</f>
        <v/>
      </c>
    </row>
    <row r="182">
      <c r="A182" s="27" t="str">
        <f>Elenco_CER_comune_appoggio!A182</f>
        <v>RIVA DEL GARDA</v>
      </c>
      <c r="B182" s="27">
        <f>Elenco_CER_comune_appoggio!B182</f>
        <v>38066</v>
      </c>
      <c r="C182" s="27" t="str">
        <f>Elenco_CER_comune_appoggio!C182</f>
        <v>RIVA DEL GARDA</v>
      </c>
      <c r="D182" s="27" t="str">
        <f>Elenco_CER_comune_appoggio!E182</f>
        <v>ARCO</v>
      </c>
      <c r="E182" s="27" t="str">
        <f>Elenco_CER_comune_appoggio!F182</f>
        <v>AC221E00005</v>
      </c>
      <c r="F182" s="27" t="str">
        <f>Elenco_CER_comune_appoggio!H182</f>
        <v>EYCO SOCIETÀ COOPERATIVA</v>
      </c>
      <c r="G182" s="27" t="str">
        <f>Elenco_CER_comune_appoggio!I182</f>
        <v>CER DEL SARCA</v>
      </c>
      <c r="H182" s="5" t="str">
        <f>Elenco_CER_comune_appoggio!J182</f>
        <v/>
      </c>
      <c r="I182" s="5" t="str">
        <f>Elenco_CER_comune_appoggio!K182</f>
        <v/>
      </c>
      <c r="J182" s="5" t="str">
        <f>Elenco_CER_comune_appoggio!L182</f>
        <v/>
      </c>
      <c r="K182" s="5" t="str">
        <f>Elenco_CER_comune_appoggio!M182</f>
        <v/>
      </c>
      <c r="L182" s="5" t="str">
        <f>Elenco_CER_comune_appoggio!N182</f>
        <v/>
      </c>
    </row>
    <row r="183">
      <c r="A183" s="27" t="str">
        <f>Elenco_CER_comune_appoggio!A183</f>
        <v>ROMENO</v>
      </c>
      <c r="B183" s="27">
        <f>Elenco_CER_comune_appoggio!B183</f>
        <v>38010</v>
      </c>
      <c r="C183" s="27" t="str">
        <f>Elenco_CER_comune_appoggio!C183</f>
        <v>ROMENO</v>
      </c>
      <c r="D183" s="27" t="str">
        <f>Elenco_CER_comune_appoggio!E183</f>
        <v>TASSULLO</v>
      </c>
      <c r="E183" s="27" t="str">
        <f>Elenco_CER_comune_appoggio!F183</f>
        <v>AC221E00010</v>
      </c>
      <c r="F183" s="27" t="str">
        <f>Elenco_CER_comune_appoggio!H183</f>
        <v>EYCO SOCIETÀ COOPERATIVA
NOS ENERGIA</v>
      </c>
      <c r="G183" s="27" t="str">
        <f>Elenco_CER_comune_appoggio!I183</f>
        <v/>
      </c>
      <c r="H183" s="5" t="str">
        <f>Elenco_CER_comune_appoggio!J183</f>
        <v/>
      </c>
      <c r="I183" s="5" t="str">
        <f>Elenco_CER_comune_appoggio!K183</f>
        <v/>
      </c>
      <c r="J183" s="5" t="str">
        <f>Elenco_CER_comune_appoggio!L183</f>
        <v/>
      </c>
      <c r="K183" s="5" t="str">
        <f>Elenco_CER_comune_appoggio!M183</f>
        <v/>
      </c>
      <c r="L183" s="5" t="str">
        <f>Elenco_CER_comune_appoggio!N183</f>
        <v/>
      </c>
    </row>
    <row r="184">
      <c r="A184" s="27" t="str">
        <f>Elenco_CER_comune_appoggio!A184</f>
        <v>RONCEGNO TERME</v>
      </c>
      <c r="B184" s="27">
        <f>Elenco_CER_comune_appoggio!B184</f>
        <v>38050</v>
      </c>
      <c r="C184" s="27" t="str">
        <f>Elenco_CER_comune_appoggio!C184</f>
        <v>RONCEGNO</v>
      </c>
      <c r="D184" s="27" t="str">
        <f>Elenco_CER_comune_appoggio!E184</f>
        <v>BORGO V</v>
      </c>
      <c r="E184" s="27" t="str">
        <f>Elenco_CER_comune_appoggio!F184</f>
        <v>AC221E00023</v>
      </c>
      <c r="F184" s="27" t="str">
        <f>Elenco_CER_comune_appoggio!H184</f>
        <v>CER.TO - CER TRENTINO ORIENTALE
EYCO SOCIETÀ COOPERATIVA</v>
      </c>
      <c r="G184" s="27" t="str">
        <f>Elenco_CER_comune_appoggio!I184</f>
        <v/>
      </c>
      <c r="H184" s="5" t="str">
        <f>Elenco_CER_comune_appoggio!J184</f>
        <v/>
      </c>
      <c r="I184" s="5" t="str">
        <f>Elenco_CER_comune_appoggio!K184</f>
        <v/>
      </c>
      <c r="J184" s="5" t="str">
        <f>Elenco_CER_comune_appoggio!L184</f>
        <v/>
      </c>
      <c r="K184" s="5" t="str">
        <f>Elenco_CER_comune_appoggio!M184</f>
        <v/>
      </c>
      <c r="L184" s="5" t="str">
        <f>Elenco_CER_comune_appoggio!N184</f>
        <v/>
      </c>
    </row>
    <row r="185">
      <c r="A185" s="27" t="str">
        <f>Elenco_CER_comune_appoggio!A185</f>
        <v>RONCHI VALSUGANA</v>
      </c>
      <c r="B185" s="27">
        <f>Elenco_CER_comune_appoggio!B185</f>
        <v>38050</v>
      </c>
      <c r="C185" s="27" t="str">
        <f>Elenco_CER_comune_appoggio!C185</f>
        <v>RONCHI VALSUG.</v>
      </c>
      <c r="D185" s="27" t="str">
        <f>Elenco_CER_comune_appoggio!E185</f>
        <v>BORGO V</v>
      </c>
      <c r="E185" s="27" t="str">
        <f>Elenco_CER_comune_appoggio!F185</f>
        <v>AC221E00023</v>
      </c>
      <c r="F185" s="27" t="str">
        <f>Elenco_CER_comune_appoggio!H185</f>
        <v>CER.TO - CER TRENTINO ORIENTALE
EYCO SOCIETÀ COOPERATIVA</v>
      </c>
      <c r="G185" s="27" t="str">
        <f>Elenco_CER_comune_appoggio!I185</f>
        <v/>
      </c>
      <c r="H185" s="5" t="str">
        <f>Elenco_CER_comune_appoggio!J185</f>
        <v/>
      </c>
      <c r="I185" s="5" t="str">
        <f>Elenco_CER_comune_appoggio!K185</f>
        <v/>
      </c>
      <c r="J185" s="5" t="str">
        <f>Elenco_CER_comune_appoggio!L185</f>
        <v/>
      </c>
      <c r="K185" s="5" t="str">
        <f>Elenco_CER_comune_appoggio!M185</f>
        <v/>
      </c>
      <c r="L185" s="5" t="str">
        <f>Elenco_CER_comune_appoggio!N185</f>
        <v/>
      </c>
    </row>
    <row r="186">
      <c r="A186" s="27" t="str">
        <f>Elenco_CER_comune_appoggio!A186</f>
        <v>RONZO-CHIENIS</v>
      </c>
      <c r="B186" s="27">
        <f>Elenco_CER_comune_appoggio!B186</f>
        <v>38060</v>
      </c>
      <c r="C186" s="27" t="str">
        <f>Elenco_CER_comune_appoggio!C186</f>
        <v>RONZO CHIENIS</v>
      </c>
      <c r="D186" s="27" t="str">
        <f>Elenco_CER_comune_appoggio!E186</f>
        <v>ARCO</v>
      </c>
      <c r="E186" s="27" t="str">
        <f>Elenco_CER_comune_appoggio!F186</f>
        <v>AC221E00005</v>
      </c>
      <c r="F186" s="27" t="str">
        <f>Elenco_CER_comune_appoggio!H186</f>
        <v>EYCO SOCIETÀ COOPERATIVA</v>
      </c>
      <c r="G186" s="27" t="str">
        <f>Elenco_CER_comune_appoggio!I186</f>
        <v>CER DEL SARCA</v>
      </c>
      <c r="H186" s="5" t="str">
        <f>Elenco_CER_comune_appoggio!J186</f>
        <v/>
      </c>
      <c r="I186" s="5" t="str">
        <f>Elenco_CER_comune_appoggio!K186</f>
        <v/>
      </c>
      <c r="J186" s="5" t="str">
        <f>Elenco_CER_comune_appoggio!L186</f>
        <v/>
      </c>
      <c r="K186" s="5" t="str">
        <f>Elenco_CER_comune_appoggio!M186</f>
        <v/>
      </c>
      <c r="L186" s="5" t="str">
        <f>Elenco_CER_comune_appoggio!N186</f>
        <v/>
      </c>
    </row>
    <row r="187">
      <c r="A187" s="27" t="str">
        <f>Elenco_CER_comune_appoggio!A187</f>
        <v>RONZONE</v>
      </c>
      <c r="B187" s="27">
        <f>Elenco_CER_comune_appoggio!B187</f>
        <v>38010</v>
      </c>
      <c r="C187" s="27" t="str">
        <f>Elenco_CER_comune_appoggio!C187</f>
        <v>RONZONE</v>
      </c>
      <c r="D187" s="27" t="str">
        <f>Elenco_CER_comune_appoggio!E187</f>
        <v>TASSULLO</v>
      </c>
      <c r="E187" s="27" t="str">
        <f>Elenco_CER_comune_appoggio!F187</f>
        <v>AC221E00010</v>
      </c>
      <c r="F187" s="27" t="str">
        <f>Elenco_CER_comune_appoggio!H187</f>
        <v>EYCO SOCIETÀ COOPERATIVA
NOS ENERGIA</v>
      </c>
      <c r="G187" s="27" t="str">
        <f>Elenco_CER_comune_appoggio!I187</f>
        <v/>
      </c>
      <c r="H187" s="5" t="str">
        <f>Elenco_CER_comune_appoggio!J187</f>
        <v/>
      </c>
      <c r="I187" s="5" t="str">
        <f>Elenco_CER_comune_appoggio!K187</f>
        <v/>
      </c>
      <c r="J187" s="5" t="str">
        <f>Elenco_CER_comune_appoggio!L187</f>
        <v/>
      </c>
      <c r="K187" s="5" t="str">
        <f>Elenco_CER_comune_appoggio!M187</f>
        <v/>
      </c>
      <c r="L187" s="5" t="str">
        <f>Elenco_CER_comune_appoggio!N187</f>
        <v/>
      </c>
    </row>
    <row r="188">
      <c r="A188" s="27" t="str">
        <f>Elenco_CER_comune_appoggio!A188</f>
        <v>ROVERE' DELLA LUNA</v>
      </c>
      <c r="B188" s="27">
        <f>Elenco_CER_comune_appoggio!B188</f>
        <v>38030</v>
      </c>
      <c r="C188" s="27" t="str">
        <f>Elenco_CER_comune_appoggio!C188</f>
        <v>ROVERE DELLA LUNA</v>
      </c>
      <c r="D188" s="27" t="str">
        <f>Elenco_CER_comune_appoggio!E188</f>
        <v>S.MICHELE</v>
      </c>
      <c r="E188" s="27" t="str">
        <f>Elenco_CER_comune_appoggio!F188</f>
        <v>AC221E00016</v>
      </c>
      <c r="F188" s="27" t="str">
        <f>Elenco_CER_comune_appoggio!H188</f>
        <v>KONCERT</v>
      </c>
      <c r="G188" s="27" t="str">
        <f>Elenco_CER_comune_appoggio!I188</f>
        <v/>
      </c>
      <c r="H188" s="5" t="str">
        <f>Elenco_CER_comune_appoggio!J188</f>
        <v/>
      </c>
      <c r="I188" s="5" t="str">
        <f>Elenco_CER_comune_appoggio!K188</f>
        <v/>
      </c>
      <c r="J188" s="5" t="str">
        <f>Elenco_CER_comune_appoggio!L188</f>
        <v/>
      </c>
      <c r="K188" s="5" t="str">
        <f>Elenco_CER_comune_appoggio!M188</f>
        <v/>
      </c>
      <c r="L188" s="5" t="str">
        <f>Elenco_CER_comune_appoggio!N188</f>
        <v/>
      </c>
    </row>
    <row r="189">
      <c r="A189" s="27" t="str">
        <f>Elenco_CER_comune_appoggio!A189</f>
        <v>ROVERETO</v>
      </c>
      <c r="B189" s="27">
        <f>Elenco_CER_comune_appoggio!B189</f>
        <v>38068</v>
      </c>
      <c r="C189" s="27" t="str">
        <f>Elenco_CER_comune_appoggio!C189</f>
        <v>MONTE FINONCHIO</v>
      </c>
      <c r="D189" s="27" t="str">
        <f>Elenco_CER_comune_appoggio!E189</f>
        <v>S.COLOMBANO</v>
      </c>
      <c r="E189" s="27" t="str">
        <f>Elenco_CER_comune_appoggio!F189</f>
        <v>AC221E00017</v>
      </c>
      <c r="F189" s="27" t="str">
        <f>Elenco_CER_comune_appoggio!H189</f>
        <v>GREENLAND</v>
      </c>
      <c r="G189" s="27" t="str">
        <f>Elenco_CER_comune_appoggio!I189</f>
        <v>CER SOLIDALE TRENTINA
ENERGIA NUOVA VALLARSA</v>
      </c>
      <c r="H189" s="5" t="str">
        <f>Elenco_CER_comune_appoggio!J189</f>
        <v/>
      </c>
      <c r="I189" s="5" t="str">
        <f>Elenco_CER_comune_appoggio!K189</f>
        <v/>
      </c>
      <c r="J189" s="5" t="str">
        <f>Elenco_CER_comune_appoggio!L189</f>
        <v/>
      </c>
      <c r="K189" s="5" t="str">
        <f>Elenco_CER_comune_appoggio!M189</f>
        <v/>
      </c>
      <c r="L189" s="5" t="str">
        <f>Elenco_CER_comune_appoggio!N189</f>
        <v/>
      </c>
    </row>
    <row r="190">
      <c r="A190" s="27" t="str">
        <f>Elenco_CER_comune_appoggio!A190</f>
        <v>ROVERETO</v>
      </c>
      <c r="B190" s="27">
        <f>Elenco_CER_comune_appoggio!B190</f>
        <v>38068</v>
      </c>
      <c r="C190" s="27" t="str">
        <f>Elenco_CER_comune_appoggio!C190</f>
        <v>ROVERETO</v>
      </c>
      <c r="D190" s="27" t="str">
        <f>Elenco_CER_comune_appoggio!E190</f>
        <v>LIZZANA</v>
      </c>
      <c r="E190" s="27" t="str">
        <f>Elenco_CER_comune_appoggio!F190</f>
        <v>AC221E00012</v>
      </c>
      <c r="F190" s="27" t="str">
        <f>Elenco_CER_comune_appoggio!H190</f>
        <v/>
      </c>
      <c r="G190" s="27" t="str">
        <f>Elenco_CER_comune_appoggio!I190</f>
        <v/>
      </c>
      <c r="H190" s="5" t="str">
        <f>Elenco_CER_comune_appoggio!J190</f>
        <v/>
      </c>
      <c r="I190" s="5" t="str">
        <f>Elenco_CER_comune_appoggio!K190</f>
        <v/>
      </c>
      <c r="J190" s="5" t="str">
        <f>Elenco_CER_comune_appoggio!L190</f>
        <v/>
      </c>
      <c r="K190" s="5" t="str">
        <f>Elenco_CER_comune_appoggio!M190</f>
        <v/>
      </c>
      <c r="L190" s="5" t="str">
        <f>Elenco_CER_comune_appoggio!N190</f>
        <v/>
      </c>
    </row>
    <row r="191">
      <c r="A191" s="27" t="str">
        <f>Elenco_CER_comune_appoggio!A191</f>
        <v>ROVERETO</v>
      </c>
      <c r="B191" s="27">
        <f>Elenco_CER_comune_appoggio!B191</f>
        <v>38068</v>
      </c>
      <c r="C191" s="27" t="str">
        <f>Elenco_CER_comune_appoggio!C191</f>
        <v>ROVERETO</v>
      </c>
      <c r="D191" s="27" t="str">
        <f>Elenco_CER_comune_appoggio!E191</f>
        <v>MASOCORONA</v>
      </c>
      <c r="E191" s="27" t="str">
        <f>Elenco_CER_comune_appoggio!F191</f>
        <v>AC221E00013</v>
      </c>
      <c r="F191" s="27" t="str">
        <f>Elenco_CER_comune_appoggio!H191</f>
        <v/>
      </c>
      <c r="G191" s="27" t="str">
        <f>Elenco_CER_comune_appoggio!I191</f>
        <v/>
      </c>
      <c r="H191" s="5" t="str">
        <f>Elenco_CER_comune_appoggio!J191</f>
        <v/>
      </c>
      <c r="I191" s="5" t="str">
        <f>Elenco_CER_comune_appoggio!K191</f>
        <v/>
      </c>
      <c r="J191" s="5" t="str">
        <f>Elenco_CER_comune_appoggio!L191</f>
        <v/>
      </c>
      <c r="K191" s="5" t="str">
        <f>Elenco_CER_comune_appoggio!M191</f>
        <v/>
      </c>
      <c r="L191" s="5" t="str">
        <f>Elenco_CER_comune_appoggio!N191</f>
        <v/>
      </c>
    </row>
    <row r="192">
      <c r="A192" s="27" t="str">
        <f>Elenco_CER_comune_appoggio!A192</f>
        <v>ROVERETO</v>
      </c>
      <c r="B192" s="27">
        <f>Elenco_CER_comune_appoggio!B192</f>
        <v>38068</v>
      </c>
      <c r="C192" s="27" t="str">
        <f>Elenco_CER_comune_appoggio!C192</f>
        <v>ROVERETO</v>
      </c>
      <c r="D192" s="27" t="str">
        <f>Elenco_CER_comune_appoggio!E192</f>
        <v>ROVERETO NORD</v>
      </c>
      <c r="E192" s="27" t="str">
        <f>Elenco_CER_comune_appoggio!F192</f>
        <v>AC221E00014</v>
      </c>
      <c r="F192" s="27" t="str">
        <f>Elenco_CER_comune_appoggio!H192</f>
        <v>EYCO SOCIETÀ COOPERATIVA
GREENLAND</v>
      </c>
      <c r="G192" s="27" t="str">
        <f>Elenco_CER_comune_appoggio!I192</f>
        <v>CER SOLIDALE TRENTINA
CER VALLAGARINA</v>
      </c>
      <c r="H192" s="5" t="str">
        <f>Elenco_CER_comune_appoggio!J192</f>
        <v/>
      </c>
      <c r="I192" s="5" t="str">
        <f>Elenco_CER_comune_appoggio!K192</f>
        <v/>
      </c>
      <c r="J192" s="5" t="str">
        <f>Elenco_CER_comune_appoggio!L192</f>
        <v/>
      </c>
      <c r="K192" s="5" t="str">
        <f>Elenco_CER_comune_appoggio!M192</f>
        <v/>
      </c>
      <c r="L192" s="5" t="str">
        <f>Elenco_CER_comune_appoggio!N192</f>
        <v/>
      </c>
    </row>
    <row r="193">
      <c r="A193" s="27" t="str">
        <f>Elenco_CER_comune_appoggio!A193</f>
        <v>ROVERETO</v>
      </c>
      <c r="B193" s="27">
        <f>Elenco_CER_comune_appoggio!B193</f>
        <v>38068</v>
      </c>
      <c r="C193" s="27" t="str">
        <f>Elenco_CER_comune_appoggio!C193</f>
        <v>ROVERETO</v>
      </c>
      <c r="D193" s="27" t="str">
        <f>Elenco_CER_comune_appoggio!E193</f>
        <v>S.COLOMBANO</v>
      </c>
      <c r="E193" s="27" t="str">
        <f>Elenco_CER_comune_appoggio!F193</f>
        <v>AC221E00017</v>
      </c>
      <c r="F193" s="27" t="str">
        <f>Elenco_CER_comune_appoggio!H193</f>
        <v>GREENLAND</v>
      </c>
      <c r="G193" s="27" t="str">
        <f>Elenco_CER_comune_appoggio!I193</f>
        <v>CER SOLIDALE TRENTINA
ENERGIA NUOVA VALLARSA</v>
      </c>
      <c r="H193" s="5" t="str">
        <f>Elenco_CER_comune_appoggio!J193</f>
        <v/>
      </c>
      <c r="I193" s="5" t="str">
        <f>Elenco_CER_comune_appoggio!K193</f>
        <v/>
      </c>
      <c r="J193" s="5" t="str">
        <f>Elenco_CER_comune_appoggio!L193</f>
        <v/>
      </c>
      <c r="K193" s="5" t="str">
        <f>Elenco_CER_comune_appoggio!M193</f>
        <v/>
      </c>
      <c r="L193" s="5" t="str">
        <f>Elenco_CER_comune_appoggio!N193</f>
        <v/>
      </c>
    </row>
    <row r="194">
      <c r="A194" s="27" t="str">
        <f>Elenco_CER_comune_appoggio!A194</f>
        <v>RUFFRE'-MENDOLA</v>
      </c>
      <c r="B194" s="27">
        <f>Elenco_CER_comune_appoggio!B194</f>
        <v>38010</v>
      </c>
      <c r="C194" s="27" t="str">
        <f>Elenco_CER_comune_appoggio!C194</f>
        <v>RUFFRE</v>
      </c>
      <c r="D194" s="27" t="str">
        <f>Elenco_CER_comune_appoggio!E194</f>
        <v>TASSULLO</v>
      </c>
      <c r="E194" s="27" t="str">
        <f>Elenco_CER_comune_appoggio!F194</f>
        <v>AC221E00010</v>
      </c>
      <c r="F194" s="27" t="str">
        <f>Elenco_CER_comune_appoggio!H194</f>
        <v>EYCO SOCIETÀ COOPERATIVA
NOS ENERGIA</v>
      </c>
      <c r="G194" s="27" t="str">
        <f>Elenco_CER_comune_appoggio!I194</f>
        <v/>
      </c>
      <c r="H194" s="5" t="str">
        <f>Elenco_CER_comune_appoggio!J194</f>
        <v/>
      </c>
      <c r="I194" s="5" t="str">
        <f>Elenco_CER_comune_appoggio!K194</f>
        <v/>
      </c>
      <c r="J194" s="5" t="str">
        <f>Elenco_CER_comune_appoggio!L194</f>
        <v/>
      </c>
      <c r="K194" s="5" t="str">
        <f>Elenco_CER_comune_appoggio!M194</f>
        <v/>
      </c>
      <c r="L194" s="5" t="str">
        <f>Elenco_CER_comune_appoggio!N194</f>
        <v/>
      </c>
    </row>
    <row r="195">
      <c r="A195" s="27" t="str">
        <f>Elenco_CER_comune_appoggio!A195</f>
        <v>RUMO</v>
      </c>
      <c r="B195" s="27">
        <f>Elenco_CER_comune_appoggio!B195</f>
        <v>38020</v>
      </c>
      <c r="C195" s="27" t="str">
        <f>Elenco_CER_comune_appoggio!C195</f>
        <v>RUMO</v>
      </c>
      <c r="D195" s="27" t="str">
        <f>Elenco_CER_comune_appoggio!E195</f>
        <v>MONCLASSICO</v>
      </c>
      <c r="E195" s="27" t="str">
        <f>Elenco_CER_comune_appoggio!F195</f>
        <v>AC221E00006</v>
      </c>
      <c r="F195" s="27" t="str">
        <f>Elenco_CER_comune_appoggio!H195</f>
        <v/>
      </c>
      <c r="G195" s="27" t="str">
        <f>Elenco_CER_comune_appoggio!I195</f>
        <v/>
      </c>
      <c r="H195" s="5" t="str">
        <f>Elenco_CER_comune_appoggio!J195</f>
        <v/>
      </c>
      <c r="I195" s="5" t="str">
        <f>Elenco_CER_comune_appoggio!K195</f>
        <v/>
      </c>
      <c r="J195" s="5" t="str">
        <f>Elenco_CER_comune_appoggio!L195</f>
        <v/>
      </c>
      <c r="K195" s="5" t="str">
        <f>Elenco_CER_comune_appoggio!M195</f>
        <v/>
      </c>
      <c r="L195" s="5" t="str">
        <f>Elenco_CER_comune_appoggio!N195</f>
        <v/>
      </c>
    </row>
    <row r="196">
      <c r="A196" s="27" t="str">
        <f>Elenco_CER_comune_appoggio!A196</f>
        <v>SAMONE</v>
      </c>
      <c r="B196" s="27">
        <f>Elenco_CER_comune_appoggio!B196</f>
        <v>38059</v>
      </c>
      <c r="C196" s="27" t="str">
        <f>Elenco_CER_comune_appoggio!C196</f>
        <v>SAMONE</v>
      </c>
      <c r="D196" s="27" t="str">
        <f>Elenco_CER_comune_appoggio!E196</f>
        <v>SCURELLE</v>
      </c>
      <c r="E196" s="27" t="str">
        <f>Elenco_CER_comune_appoggio!F196</f>
        <v>AC221E00024</v>
      </c>
      <c r="F196" s="27" t="str">
        <f>Elenco_CER_comune_appoggio!H196</f>
        <v>CER.TO - CER TRENTINO ORIENTALE</v>
      </c>
      <c r="G196" s="27" t="str">
        <f>Elenco_CER_comune_appoggio!I196</f>
        <v>CERVALS</v>
      </c>
      <c r="H196" s="5" t="str">
        <f>Elenco_CER_comune_appoggio!J196</f>
        <v/>
      </c>
      <c r="I196" s="5" t="str">
        <f>Elenco_CER_comune_appoggio!K196</f>
        <v/>
      </c>
      <c r="J196" s="5" t="str">
        <f>Elenco_CER_comune_appoggio!L196</f>
        <v/>
      </c>
      <c r="K196" s="5" t="str">
        <f>Elenco_CER_comune_appoggio!M196</f>
        <v/>
      </c>
      <c r="L196" s="5" t="str">
        <f>Elenco_CER_comune_appoggio!N196</f>
        <v/>
      </c>
    </row>
    <row r="197">
      <c r="A197" s="27" t="str">
        <f>Elenco_CER_comune_appoggio!A197</f>
        <v>SAN GIOVANNI DI FASSA-SEN JAN</v>
      </c>
      <c r="B197" s="27">
        <f>Elenco_CER_comune_appoggio!B197</f>
        <v>38036</v>
      </c>
      <c r="C197" s="27" t="str">
        <f>Elenco_CER_comune_appoggio!C197</f>
        <v>VIGO DI FASSA</v>
      </c>
      <c r="D197" s="27" t="str">
        <f>Elenco_CER_comune_appoggio!E197</f>
        <v>MOENA</v>
      </c>
      <c r="E197" s="27" t="str">
        <f>Elenco_CER_comune_appoggio!F197</f>
        <v>AC221E00026</v>
      </c>
      <c r="F197" s="27" t="str">
        <f>Elenco_CER_comune_appoggio!H197</f>
        <v/>
      </c>
      <c r="G197" s="27" t="str">
        <f>Elenco_CER_comune_appoggio!I197</f>
        <v>CER FIEMME
CESLA</v>
      </c>
      <c r="H197" s="5" t="str">
        <f>Elenco_CER_comune_appoggio!J197</f>
        <v/>
      </c>
      <c r="I197" s="5" t="str">
        <f>Elenco_CER_comune_appoggio!K197</f>
        <v/>
      </c>
      <c r="J197" s="5" t="str">
        <f>Elenco_CER_comune_appoggio!L197</f>
        <v/>
      </c>
      <c r="K197" s="5" t="str">
        <f>Elenco_CER_comune_appoggio!M197</f>
        <v/>
      </c>
      <c r="L197" s="5" t="str">
        <f>Elenco_CER_comune_appoggio!N197</f>
        <v/>
      </c>
    </row>
    <row r="198">
      <c r="A198" s="27" t="str">
        <f>Elenco_CER_comune_appoggio!A198</f>
        <v>SAN LORENZO DORSINO</v>
      </c>
      <c r="B198" s="27">
        <f>Elenco_CER_comune_appoggio!B198</f>
        <v>38078</v>
      </c>
      <c r="C198" s="27" t="str">
        <f>Elenco_CER_comune_appoggio!C198</f>
        <v>DORSINO</v>
      </c>
      <c r="D198" s="27" t="str">
        <f>Elenco_CER_comune_appoggio!E198</f>
        <v>NEMBIA</v>
      </c>
      <c r="E198" s="27" t="str">
        <f>Elenco_CER_comune_appoggio!F198</f>
        <v>AC221E00007</v>
      </c>
      <c r="F198" s="27" t="str">
        <f>Elenco_CER_comune_appoggio!H198</f>
        <v>EUREKA CER</v>
      </c>
      <c r="G198" s="27" t="str">
        <f>Elenco_CER_comune_appoggio!I198</f>
        <v>CER DEL SARCA</v>
      </c>
      <c r="H198" s="5" t="str">
        <f>Elenco_CER_comune_appoggio!J198</f>
        <v/>
      </c>
      <c r="I198" s="5" t="str">
        <f>Elenco_CER_comune_appoggio!K198</f>
        <v/>
      </c>
      <c r="J198" s="5" t="str">
        <f>Elenco_CER_comune_appoggio!L198</f>
        <v/>
      </c>
      <c r="K198" s="5" t="str">
        <f>Elenco_CER_comune_appoggio!M198</f>
        <v/>
      </c>
      <c r="L198" s="5" t="str">
        <f>Elenco_CER_comune_appoggio!N198</f>
        <v/>
      </c>
    </row>
    <row r="199">
      <c r="A199" s="27" t="str">
        <f>Elenco_CER_comune_appoggio!A199</f>
        <v>SAN LORENZO DORSINO</v>
      </c>
      <c r="B199" s="27">
        <f>Elenco_CER_comune_appoggio!B199</f>
        <v>38078</v>
      </c>
      <c r="C199" s="27" t="str">
        <f>Elenco_CER_comune_appoggio!C199</f>
        <v>S.LORENZO BANAL</v>
      </c>
      <c r="D199" s="27" t="str">
        <f>Elenco_CER_comune_appoggio!E199</f>
        <v>NEMBIA</v>
      </c>
      <c r="E199" s="27" t="str">
        <f>Elenco_CER_comune_appoggio!F199</f>
        <v>AC221E00007</v>
      </c>
      <c r="F199" s="27" t="str">
        <f>Elenco_CER_comune_appoggio!H199</f>
        <v>EUREKA CER</v>
      </c>
      <c r="G199" s="27" t="str">
        <f>Elenco_CER_comune_appoggio!I199</f>
        <v>CER DEL SARCA</v>
      </c>
      <c r="H199" s="5" t="str">
        <f>Elenco_CER_comune_appoggio!J199</f>
        <v/>
      </c>
      <c r="I199" s="5" t="str">
        <f>Elenco_CER_comune_appoggio!K199</f>
        <v/>
      </c>
      <c r="J199" s="5" t="str">
        <f>Elenco_CER_comune_appoggio!L199</f>
        <v/>
      </c>
      <c r="K199" s="5" t="str">
        <f>Elenco_CER_comune_appoggio!M199</f>
        <v/>
      </c>
      <c r="L199" s="5" t="str">
        <f>Elenco_CER_comune_appoggio!N199</f>
        <v/>
      </c>
    </row>
    <row r="200">
      <c r="A200" s="27" t="str">
        <f>Elenco_CER_comune_appoggio!A200</f>
        <v>SAN MICHELE ALL'ADIGE</v>
      </c>
      <c r="B200" s="27">
        <f>Elenco_CER_comune_appoggio!B200</f>
        <v>38098</v>
      </c>
      <c r="C200" s="27" t="str">
        <f>Elenco_CER_comune_appoggio!C200</f>
        <v>FAEDO</v>
      </c>
      <c r="D200" s="27" t="str">
        <f>Elenco_CER_comune_appoggio!E200</f>
        <v>S.MICHELE</v>
      </c>
      <c r="E200" s="27" t="str">
        <f>Elenco_CER_comune_appoggio!F200</f>
        <v>AC221E00016</v>
      </c>
      <c r="F200" s="27" t="str">
        <f>Elenco_CER_comune_appoggio!H200</f>
        <v>KONCERT</v>
      </c>
      <c r="G200" s="27" t="str">
        <f>Elenco_CER_comune_appoggio!I200</f>
        <v/>
      </c>
      <c r="H200" s="5" t="str">
        <f>Elenco_CER_comune_appoggio!J200</f>
        <v/>
      </c>
      <c r="I200" s="5" t="str">
        <f>Elenco_CER_comune_appoggio!K200</f>
        <v/>
      </c>
      <c r="J200" s="5" t="str">
        <f>Elenco_CER_comune_appoggio!L200</f>
        <v/>
      </c>
      <c r="K200" s="5" t="str">
        <f>Elenco_CER_comune_appoggio!M200</f>
        <v/>
      </c>
      <c r="L200" s="5" t="str">
        <f>Elenco_CER_comune_appoggio!N200</f>
        <v/>
      </c>
    </row>
    <row r="201">
      <c r="A201" s="27" t="str">
        <f>Elenco_CER_comune_appoggio!A201</f>
        <v>SAN MICHELE ALL'ADIGE</v>
      </c>
      <c r="B201" s="27">
        <f>Elenco_CER_comune_appoggio!B201</f>
        <v>38098</v>
      </c>
      <c r="C201" s="27" t="str">
        <f>Elenco_CER_comune_appoggio!C201</f>
        <v>SAN MICHELE ALL ADIGE</v>
      </c>
      <c r="D201" s="27" t="str">
        <f>Elenco_CER_comune_appoggio!E201</f>
        <v>S.MICHELE</v>
      </c>
      <c r="E201" s="27" t="str">
        <f>Elenco_CER_comune_appoggio!F201</f>
        <v>AC221E00016</v>
      </c>
      <c r="F201" s="27" t="str">
        <f>Elenco_CER_comune_appoggio!H201</f>
        <v>KONCERT</v>
      </c>
      <c r="G201" s="27" t="str">
        <f>Elenco_CER_comune_appoggio!I201</f>
        <v/>
      </c>
      <c r="H201" s="5" t="str">
        <f>Elenco_CER_comune_appoggio!J201</f>
        <v/>
      </c>
      <c r="I201" s="5" t="str">
        <f>Elenco_CER_comune_appoggio!K201</f>
        <v/>
      </c>
      <c r="J201" s="5" t="str">
        <f>Elenco_CER_comune_appoggio!L201</f>
        <v/>
      </c>
      <c r="K201" s="5" t="str">
        <f>Elenco_CER_comune_appoggio!M201</f>
        <v/>
      </c>
      <c r="L201" s="5" t="str">
        <f>Elenco_CER_comune_appoggio!N201</f>
        <v/>
      </c>
    </row>
    <row r="202">
      <c r="A202" s="27" t="str">
        <f>Elenco_CER_comune_appoggio!A202</f>
        <v>SANT'ORSOLA TERME</v>
      </c>
      <c r="B202" s="27">
        <f>Elenco_CER_comune_appoggio!B202</f>
        <v>38050</v>
      </c>
      <c r="C202" s="27" t="str">
        <f>Elenco_CER_comune_appoggio!C202</f>
        <v>SANT'ORSOLA TERME</v>
      </c>
      <c r="D202" s="27" t="str">
        <f>Elenco_CER_comune_appoggio!E202</f>
        <v>BRAZZANIGA</v>
      </c>
      <c r="E202" s="27" t="str">
        <f>Elenco_CER_comune_appoggio!F202</f>
        <v>AC221E00021</v>
      </c>
      <c r="F202" s="27" t="str">
        <f>Elenco_CER_comune_appoggio!H202</f>
        <v>EYCO SOCIETÀ COOPERATIVA</v>
      </c>
      <c r="G202" s="27" t="str">
        <f>Elenco_CER_comune_appoggio!I202</f>
        <v>CIVE C'è
COM.EN.PINE'</v>
      </c>
      <c r="H202" s="5" t="str">
        <f>Elenco_CER_comune_appoggio!J202</f>
        <v/>
      </c>
      <c r="I202" s="5" t="str">
        <f>Elenco_CER_comune_appoggio!K202</f>
        <v/>
      </c>
      <c r="J202" s="5" t="str">
        <f>Elenco_CER_comune_appoggio!L202</f>
        <v/>
      </c>
      <c r="K202" s="5" t="str">
        <f>Elenco_CER_comune_appoggio!M202</f>
        <v/>
      </c>
      <c r="L202" s="5" t="str">
        <f>Elenco_CER_comune_appoggio!N202</f>
        <v/>
      </c>
    </row>
    <row r="203">
      <c r="A203" s="27" t="str">
        <f>Elenco_CER_comune_appoggio!A203</f>
        <v>SANZENO</v>
      </c>
      <c r="B203" s="27">
        <f>Elenco_CER_comune_appoggio!B203</f>
        <v>38010</v>
      </c>
      <c r="C203" s="27" t="str">
        <f>Elenco_CER_comune_appoggio!C203</f>
        <v>SANZENO</v>
      </c>
      <c r="D203" s="27" t="str">
        <f>Elenco_CER_comune_appoggio!E203</f>
        <v>TASSULLO</v>
      </c>
      <c r="E203" s="27" t="str">
        <f>Elenco_CER_comune_appoggio!F203</f>
        <v>AC221E00010</v>
      </c>
      <c r="F203" s="27" t="str">
        <f>Elenco_CER_comune_appoggio!H203</f>
        <v>EYCO SOCIETÀ COOPERATIVA
NOS ENERGIA</v>
      </c>
      <c r="G203" s="27" t="str">
        <f>Elenco_CER_comune_appoggio!I203</f>
        <v/>
      </c>
      <c r="H203" s="5" t="str">
        <f>Elenco_CER_comune_appoggio!J203</f>
        <v/>
      </c>
      <c r="I203" s="5" t="str">
        <f>Elenco_CER_comune_appoggio!K203</f>
        <v/>
      </c>
      <c r="J203" s="5" t="str">
        <f>Elenco_CER_comune_appoggio!L203</f>
        <v/>
      </c>
      <c r="K203" s="5" t="str">
        <f>Elenco_CER_comune_appoggio!M203</f>
        <v/>
      </c>
      <c r="L203" s="5" t="str">
        <f>Elenco_CER_comune_appoggio!N203</f>
        <v/>
      </c>
    </row>
    <row r="204">
      <c r="A204" s="27" t="str">
        <f>Elenco_CER_comune_appoggio!A204</f>
        <v>SARNONICO</v>
      </c>
      <c r="B204" s="27">
        <f>Elenco_CER_comune_appoggio!B204</f>
        <v>38011</v>
      </c>
      <c r="C204" s="27" t="str">
        <f>Elenco_CER_comune_appoggio!C204</f>
        <v>SARNONICO</v>
      </c>
      <c r="D204" s="27" t="str">
        <f>Elenco_CER_comune_appoggio!E204</f>
        <v>TASSULLO</v>
      </c>
      <c r="E204" s="27" t="str">
        <f>Elenco_CER_comune_appoggio!F204</f>
        <v>AC221E00010</v>
      </c>
      <c r="F204" s="27" t="str">
        <f>Elenco_CER_comune_appoggio!H204</f>
        <v>EYCO SOCIETÀ COOPERATIVA
NOS ENERGIA</v>
      </c>
      <c r="G204" s="27" t="str">
        <f>Elenco_CER_comune_appoggio!I204</f>
        <v/>
      </c>
      <c r="H204" s="5" t="str">
        <f>Elenco_CER_comune_appoggio!J204</f>
        <v/>
      </c>
      <c r="I204" s="5" t="str">
        <f>Elenco_CER_comune_appoggio!K204</f>
        <v/>
      </c>
      <c r="J204" s="5" t="str">
        <f>Elenco_CER_comune_appoggio!L204</f>
        <v/>
      </c>
      <c r="K204" s="5" t="str">
        <f>Elenco_CER_comune_appoggio!M204</f>
        <v/>
      </c>
      <c r="L204" s="5" t="str">
        <f>Elenco_CER_comune_appoggio!N204</f>
        <v/>
      </c>
    </row>
    <row r="205">
      <c r="A205" s="27" t="str">
        <f>Elenco_CER_comune_appoggio!A205</f>
        <v>SCURELLE</v>
      </c>
      <c r="B205" s="27">
        <f>Elenco_CER_comune_appoggio!B205</f>
        <v>38050</v>
      </c>
      <c r="C205" s="27" t="str">
        <f>Elenco_CER_comune_appoggio!C205</f>
        <v>SCURELLE</v>
      </c>
      <c r="D205" s="27" t="str">
        <f>Elenco_CER_comune_appoggio!E205</f>
        <v>SCURELLE</v>
      </c>
      <c r="E205" s="27" t="str">
        <f>Elenco_CER_comune_appoggio!F205</f>
        <v>AC221E00024</v>
      </c>
      <c r="F205" s="27" t="str">
        <f>Elenco_CER_comune_appoggio!H205</f>
        <v>CER.TO - CER TRENTINO ORIENTALE</v>
      </c>
      <c r="G205" s="27" t="str">
        <f>Elenco_CER_comune_appoggio!I205</f>
        <v>CERVALS</v>
      </c>
      <c r="H205" s="5" t="str">
        <f>Elenco_CER_comune_appoggio!J205</f>
        <v/>
      </c>
      <c r="I205" s="5" t="str">
        <f>Elenco_CER_comune_appoggio!K205</f>
        <v/>
      </c>
      <c r="J205" s="5" t="str">
        <f>Elenco_CER_comune_appoggio!L205</f>
        <v/>
      </c>
      <c r="K205" s="5" t="str">
        <f>Elenco_CER_comune_appoggio!M205</f>
        <v/>
      </c>
      <c r="L205" s="5" t="str">
        <f>Elenco_CER_comune_appoggio!N205</f>
        <v/>
      </c>
    </row>
    <row r="206">
      <c r="A206" s="27" t="str">
        <f>Elenco_CER_comune_appoggio!A206</f>
        <v>SEGONZANO</v>
      </c>
      <c r="B206" s="27">
        <f>Elenco_CER_comune_appoggio!B206</f>
        <v>38047</v>
      </c>
      <c r="C206" s="27" t="str">
        <f>Elenco_CER_comune_appoggio!C206</f>
        <v>SEGONZANO</v>
      </c>
      <c r="D206" s="27" t="str">
        <f>Elenco_CER_comune_appoggio!E206</f>
        <v>S.MICHELE</v>
      </c>
      <c r="E206" s="27" t="str">
        <f>Elenco_CER_comune_appoggio!F206</f>
        <v>AC221E00016</v>
      </c>
      <c r="F206" s="27" t="str">
        <f>Elenco_CER_comune_appoggio!H206</f>
        <v>KONCERT</v>
      </c>
      <c r="G206" s="27" t="str">
        <f>Elenco_CER_comune_appoggio!I206</f>
        <v/>
      </c>
      <c r="H206" s="5" t="str">
        <f>Elenco_CER_comune_appoggio!J206</f>
        <v/>
      </c>
      <c r="I206" s="5" t="str">
        <f>Elenco_CER_comune_appoggio!K206</f>
        <v/>
      </c>
      <c r="J206" s="5" t="str">
        <f>Elenco_CER_comune_appoggio!L206</f>
        <v/>
      </c>
      <c r="K206" s="5" t="str">
        <f>Elenco_CER_comune_appoggio!M206</f>
        <v/>
      </c>
      <c r="L206" s="5" t="str">
        <f>Elenco_CER_comune_appoggio!N206</f>
        <v/>
      </c>
    </row>
    <row r="207">
      <c r="A207" s="27" t="str">
        <f>Elenco_CER_comune_appoggio!A207</f>
        <v>SEGONZANO</v>
      </c>
      <c r="B207" s="27">
        <f>Elenco_CER_comune_appoggio!B207</f>
        <v>38047</v>
      </c>
      <c r="C207" s="27" t="str">
        <f>Elenco_CER_comune_appoggio!C207</f>
        <v>SEGONZANO</v>
      </c>
      <c r="D207" s="27" t="str">
        <f>Elenco_CER_comune_appoggio!E207</f>
        <v>VARENA</v>
      </c>
      <c r="E207" s="27" t="str">
        <f>Elenco_CER_comune_appoggio!F207</f>
        <v>AC221E00022</v>
      </c>
      <c r="F207" s="27" t="str">
        <f>Elenco_CER_comune_appoggio!H207</f>
        <v>EYCO SOCIETÀ COOPERATIVA</v>
      </c>
      <c r="G207" s="27" t="str">
        <f>Elenco_CER_comune_appoggio!I207</f>
        <v>CER CEMBRA
CER FIEMME</v>
      </c>
      <c r="H207" s="5" t="str">
        <f>Elenco_CER_comune_appoggio!J207</f>
        <v/>
      </c>
      <c r="I207" s="5" t="str">
        <f>Elenco_CER_comune_appoggio!K207</f>
        <v/>
      </c>
      <c r="J207" s="5" t="str">
        <f>Elenco_CER_comune_appoggio!L207</f>
        <v/>
      </c>
      <c r="K207" s="5" t="str">
        <f>Elenco_CER_comune_appoggio!M207</f>
        <v/>
      </c>
      <c r="L207" s="5" t="str">
        <f>Elenco_CER_comune_appoggio!N207</f>
        <v/>
      </c>
    </row>
    <row r="208">
      <c r="A208" s="27" t="str">
        <f>Elenco_CER_comune_appoggio!A208</f>
        <v>SELLA GIUDICARIE</v>
      </c>
      <c r="B208" s="27">
        <f>Elenco_CER_comune_appoggio!B208</f>
        <v>38087</v>
      </c>
      <c r="C208" s="27" t="str">
        <f>Elenco_CER_comune_appoggio!C208</f>
        <v>BONDO</v>
      </c>
      <c r="D208" s="27" t="str">
        <f>Elenco_CER_comune_appoggio!E208</f>
        <v>LA ROCCA</v>
      </c>
      <c r="E208" s="27" t="str">
        <f>Elenco_CER_comune_appoggio!F208</f>
        <v>AC221E00000</v>
      </c>
      <c r="F208" s="27" t="str">
        <f>Elenco_CER_comune_appoggio!H208</f>
        <v>CER DEL SARCA</v>
      </c>
      <c r="G208" s="27" t="str">
        <f>Elenco_CER_comune_appoggio!I208</f>
        <v/>
      </c>
      <c r="H208" s="5" t="str">
        <f>Elenco_CER_comune_appoggio!J208</f>
        <v/>
      </c>
      <c r="I208" s="5" t="str">
        <f>Elenco_CER_comune_appoggio!K208</f>
        <v/>
      </c>
      <c r="J208" s="5" t="str">
        <f>Elenco_CER_comune_appoggio!L208</f>
        <v/>
      </c>
      <c r="K208" s="5" t="str">
        <f>Elenco_CER_comune_appoggio!M208</f>
        <v/>
      </c>
      <c r="L208" s="5" t="str">
        <f>Elenco_CER_comune_appoggio!N208</f>
        <v/>
      </c>
    </row>
    <row r="209">
      <c r="A209" s="27" t="str">
        <f>Elenco_CER_comune_appoggio!A209</f>
        <v>SELLA GIUDICARIE</v>
      </c>
      <c r="B209" s="27">
        <f>Elenco_CER_comune_appoggio!B209</f>
        <v>38087</v>
      </c>
      <c r="C209" s="27" t="str">
        <f>Elenco_CER_comune_appoggio!C209</f>
        <v>BREGUZZO</v>
      </c>
      <c r="D209" s="27" t="str">
        <f>Elenco_CER_comune_appoggio!E209</f>
        <v>LA ROCCA</v>
      </c>
      <c r="E209" s="27" t="str">
        <f>Elenco_CER_comune_appoggio!F209</f>
        <v>AC221E00000</v>
      </c>
      <c r="F209" s="27" t="str">
        <f>Elenco_CER_comune_appoggio!H209</f>
        <v>CER DEL SARCA</v>
      </c>
      <c r="G209" s="27" t="str">
        <f>Elenco_CER_comune_appoggio!I209</f>
        <v/>
      </c>
      <c r="H209" s="5" t="str">
        <f>Elenco_CER_comune_appoggio!J209</f>
        <v/>
      </c>
      <c r="I209" s="5" t="str">
        <f>Elenco_CER_comune_appoggio!K209</f>
        <v/>
      </c>
      <c r="J209" s="5" t="str">
        <f>Elenco_CER_comune_appoggio!L209</f>
        <v/>
      </c>
      <c r="K209" s="5" t="str">
        <f>Elenco_CER_comune_appoggio!M209</f>
        <v/>
      </c>
      <c r="L209" s="5" t="str">
        <f>Elenco_CER_comune_appoggio!N209</f>
        <v/>
      </c>
    </row>
    <row r="210">
      <c r="A210" s="27" t="str">
        <f>Elenco_CER_comune_appoggio!A210</f>
        <v>SELLA GIUDICARIE</v>
      </c>
      <c r="B210" s="27">
        <f>Elenco_CER_comune_appoggio!B210</f>
        <v>38087</v>
      </c>
      <c r="C210" s="27" t="str">
        <f>Elenco_CER_comune_appoggio!C210</f>
        <v>LARDARO</v>
      </c>
      <c r="D210" s="27" t="str">
        <f>Elenco_CER_comune_appoggio!E210</f>
        <v>LA ROCCA</v>
      </c>
      <c r="E210" s="27" t="str">
        <f>Elenco_CER_comune_appoggio!F210</f>
        <v>AC221E00000</v>
      </c>
      <c r="F210" s="27" t="str">
        <f>Elenco_CER_comune_appoggio!H210</f>
        <v>CER DEL SARCA</v>
      </c>
      <c r="G210" s="27" t="str">
        <f>Elenco_CER_comune_appoggio!I210</f>
        <v/>
      </c>
      <c r="H210" s="5" t="str">
        <f>Elenco_CER_comune_appoggio!J210</f>
        <v/>
      </c>
      <c r="I210" s="5" t="str">
        <f>Elenco_CER_comune_appoggio!K210</f>
        <v/>
      </c>
      <c r="J210" s="5" t="str">
        <f>Elenco_CER_comune_appoggio!L210</f>
        <v/>
      </c>
      <c r="K210" s="5" t="str">
        <f>Elenco_CER_comune_appoggio!M210</f>
        <v/>
      </c>
      <c r="L210" s="5" t="str">
        <f>Elenco_CER_comune_appoggio!N210</f>
        <v/>
      </c>
    </row>
    <row r="211">
      <c r="A211" s="27" t="str">
        <f>Elenco_CER_comune_appoggio!A211</f>
        <v>SELLA GIUDICARIE</v>
      </c>
      <c r="B211" s="27">
        <f>Elenco_CER_comune_appoggio!B211</f>
        <v>38087</v>
      </c>
      <c r="C211" s="27" t="str">
        <f>Elenco_CER_comune_appoggio!C211</f>
        <v>RONCONE</v>
      </c>
      <c r="D211" s="27" t="str">
        <f>Elenco_CER_comune_appoggio!E211</f>
        <v>LA ROCCA</v>
      </c>
      <c r="E211" s="27" t="str">
        <f>Elenco_CER_comune_appoggio!F211</f>
        <v>AC221E00000</v>
      </c>
      <c r="F211" s="27" t="str">
        <f>Elenco_CER_comune_appoggio!H211</f>
        <v>CER DEL SARCA</v>
      </c>
      <c r="G211" s="27" t="str">
        <f>Elenco_CER_comune_appoggio!I211</f>
        <v/>
      </c>
      <c r="H211" s="5" t="str">
        <f>Elenco_CER_comune_appoggio!J211</f>
        <v/>
      </c>
      <c r="I211" s="5" t="str">
        <f>Elenco_CER_comune_appoggio!K211</f>
        <v/>
      </c>
      <c r="J211" s="5" t="str">
        <f>Elenco_CER_comune_appoggio!L211</f>
        <v/>
      </c>
      <c r="K211" s="5" t="str">
        <f>Elenco_CER_comune_appoggio!M211</f>
        <v/>
      </c>
      <c r="L211" s="5" t="str">
        <f>Elenco_CER_comune_appoggio!N211</f>
        <v/>
      </c>
    </row>
    <row r="212">
      <c r="A212" s="27" t="str">
        <f>Elenco_CER_comune_appoggio!A212</f>
        <v>SFRUZ</v>
      </c>
      <c r="B212" s="27">
        <f>Elenco_CER_comune_appoggio!B212</f>
        <v>38010</v>
      </c>
      <c r="C212" s="27" t="str">
        <f>Elenco_CER_comune_appoggio!C212</f>
        <v>SFRUZ</v>
      </c>
      <c r="D212" s="27" t="str">
        <f>Elenco_CER_comune_appoggio!E212</f>
        <v>TASSULLO</v>
      </c>
      <c r="E212" s="27" t="str">
        <f>Elenco_CER_comune_appoggio!F212</f>
        <v>AC221E00010</v>
      </c>
      <c r="F212" s="27" t="str">
        <f>Elenco_CER_comune_appoggio!H212</f>
        <v>EYCO SOCIETÀ COOPERATIVA
NOS ENERGIA</v>
      </c>
      <c r="G212" s="27" t="str">
        <f>Elenco_CER_comune_appoggio!I212</f>
        <v/>
      </c>
      <c r="H212" s="5" t="str">
        <f>Elenco_CER_comune_appoggio!J212</f>
        <v/>
      </c>
      <c r="I212" s="5" t="str">
        <f>Elenco_CER_comune_appoggio!K212</f>
        <v/>
      </c>
      <c r="J212" s="5" t="str">
        <f>Elenco_CER_comune_appoggio!L212</f>
        <v/>
      </c>
      <c r="K212" s="5" t="str">
        <f>Elenco_CER_comune_appoggio!M212</f>
        <v/>
      </c>
      <c r="L212" s="5" t="str">
        <f>Elenco_CER_comune_appoggio!N212</f>
        <v/>
      </c>
    </row>
    <row r="213">
      <c r="A213" s="27" t="str">
        <f>Elenco_CER_comune_appoggio!A213</f>
        <v>SORAGA</v>
      </c>
      <c r="B213" s="27">
        <f>Elenco_CER_comune_appoggio!B213</f>
        <v>38030</v>
      </c>
      <c r="C213" s="27" t="str">
        <f>Elenco_CER_comune_appoggio!C213</f>
        <v>SORAGA</v>
      </c>
      <c r="D213" s="27" t="str">
        <f>Elenco_CER_comune_appoggio!E213</f>
        <v>MOENA</v>
      </c>
      <c r="E213" s="27" t="str">
        <f>Elenco_CER_comune_appoggio!F213</f>
        <v>AC221E00026</v>
      </c>
      <c r="F213" s="27" t="str">
        <f>Elenco_CER_comune_appoggio!H213</f>
        <v/>
      </c>
      <c r="G213" s="27" t="str">
        <f>Elenco_CER_comune_appoggio!I213</f>
        <v>CER FIEMME
CESLA</v>
      </c>
      <c r="H213" s="5" t="str">
        <f>Elenco_CER_comune_appoggio!J213</f>
        <v/>
      </c>
      <c r="I213" s="5" t="str">
        <f>Elenco_CER_comune_appoggio!K213</f>
        <v/>
      </c>
      <c r="J213" s="5" t="str">
        <f>Elenco_CER_comune_appoggio!L213</f>
        <v/>
      </c>
      <c r="K213" s="5" t="str">
        <f>Elenco_CER_comune_appoggio!M213</f>
        <v/>
      </c>
      <c r="L213" s="5" t="str">
        <f>Elenco_CER_comune_appoggio!N213</f>
        <v/>
      </c>
    </row>
    <row r="214">
      <c r="A214" s="27" t="str">
        <f>Elenco_CER_comune_appoggio!A214</f>
        <v>SOVER</v>
      </c>
      <c r="B214" s="27">
        <f>Elenco_CER_comune_appoggio!B214</f>
        <v>38048</v>
      </c>
      <c r="C214" s="27" t="str">
        <f>Elenco_CER_comune_appoggio!C214</f>
        <v>SOVER</v>
      </c>
      <c r="D214" s="27" t="str">
        <f>Elenco_CER_comune_appoggio!E214</f>
        <v>VARENA</v>
      </c>
      <c r="E214" s="27" t="str">
        <f>Elenco_CER_comune_appoggio!F214</f>
        <v>AC221E00022</v>
      </c>
      <c r="F214" s="27" t="str">
        <f>Elenco_CER_comune_appoggio!H214</f>
        <v>EYCO SOCIETÀ COOPERATIVA</v>
      </c>
      <c r="G214" s="27" t="str">
        <f>Elenco_CER_comune_appoggio!I214</f>
        <v>CER CEMBRA
CER FIEMME</v>
      </c>
      <c r="H214" s="5" t="str">
        <f>Elenco_CER_comune_appoggio!J214</f>
        <v/>
      </c>
      <c r="I214" s="5" t="str">
        <f>Elenco_CER_comune_appoggio!K214</f>
        <v/>
      </c>
      <c r="J214" s="5" t="str">
        <f>Elenco_CER_comune_appoggio!L214</f>
        <v/>
      </c>
      <c r="K214" s="5" t="str">
        <f>Elenco_CER_comune_appoggio!M214</f>
        <v/>
      </c>
      <c r="L214" s="5" t="str">
        <f>Elenco_CER_comune_appoggio!N214</f>
        <v/>
      </c>
    </row>
    <row r="215">
      <c r="A215" s="27" t="str">
        <f>Elenco_CER_comune_appoggio!A215</f>
        <v>SPIAZZO</v>
      </c>
      <c r="B215" s="27">
        <f>Elenco_CER_comune_appoggio!B215</f>
        <v>38088</v>
      </c>
      <c r="C215" s="27" t="str">
        <f>Elenco_CER_comune_appoggio!C215</f>
        <v>SPIAZZO</v>
      </c>
      <c r="D215" s="27" t="str">
        <f>Elenco_CER_comune_appoggio!E215</f>
        <v>GIUSTINO</v>
      </c>
      <c r="E215" s="27" t="str">
        <f>Elenco_CER_comune_appoggio!F215</f>
        <v>AC221E00003</v>
      </c>
      <c r="F215" s="27" t="str">
        <f>Elenco_CER_comune_appoggio!H215</f>
        <v/>
      </c>
      <c r="G215" s="27" t="str">
        <f>Elenco_CER_comune_appoggio!I215</f>
        <v>CER DEL SARCA</v>
      </c>
      <c r="H215" s="5" t="str">
        <f>Elenco_CER_comune_appoggio!J215</f>
        <v/>
      </c>
      <c r="I215" s="5" t="str">
        <f>Elenco_CER_comune_appoggio!K215</f>
        <v/>
      </c>
      <c r="J215" s="5" t="str">
        <f>Elenco_CER_comune_appoggio!L215</f>
        <v/>
      </c>
      <c r="K215" s="5" t="str">
        <f>Elenco_CER_comune_appoggio!M215</f>
        <v/>
      </c>
      <c r="L215" s="5" t="str">
        <f>Elenco_CER_comune_appoggio!N215</f>
        <v/>
      </c>
    </row>
    <row r="216">
      <c r="A216" s="27" t="str">
        <f>Elenco_CER_comune_appoggio!A216</f>
        <v>SPIAZZO</v>
      </c>
      <c r="B216" s="27">
        <f>Elenco_CER_comune_appoggio!B216</f>
        <v>38088</v>
      </c>
      <c r="C216" s="27" t="str">
        <f>Elenco_CER_comune_appoggio!C216</f>
        <v>SPIAZZO</v>
      </c>
      <c r="D216" s="27" t="str">
        <f>Elenco_CER_comune_appoggio!E216</f>
        <v>LA ROCCA</v>
      </c>
      <c r="E216" s="27" t="str">
        <f>Elenco_CER_comune_appoggio!F216</f>
        <v>AC221E00000</v>
      </c>
      <c r="F216" s="27" t="str">
        <f>Elenco_CER_comune_appoggio!H216</f>
        <v>CER DEL SARCA</v>
      </c>
      <c r="G216" s="27" t="str">
        <f>Elenco_CER_comune_appoggio!I216</f>
        <v/>
      </c>
      <c r="H216" s="5" t="str">
        <f>Elenco_CER_comune_appoggio!J216</f>
        <v/>
      </c>
      <c r="I216" s="5" t="str">
        <f>Elenco_CER_comune_appoggio!K216</f>
        <v/>
      </c>
      <c r="J216" s="5" t="str">
        <f>Elenco_CER_comune_appoggio!L216</f>
        <v/>
      </c>
      <c r="K216" s="5" t="str">
        <f>Elenco_CER_comune_appoggio!M216</f>
        <v/>
      </c>
      <c r="L216" s="5" t="str">
        <f>Elenco_CER_comune_appoggio!N216</f>
        <v/>
      </c>
    </row>
    <row r="217">
      <c r="A217" s="27" t="str">
        <f>Elenco_CER_comune_appoggio!A217</f>
        <v>SPORMAGGIORE</v>
      </c>
      <c r="B217" s="27">
        <f>Elenco_CER_comune_appoggio!B217</f>
        <v>38010</v>
      </c>
      <c r="C217" s="27" t="str">
        <f>Elenco_CER_comune_appoggio!C217</f>
        <v>SPORMAGGIORE</v>
      </c>
      <c r="D217" s="27" t="str">
        <f>Elenco_CER_comune_appoggio!E217</f>
        <v>S.MICHELE</v>
      </c>
      <c r="E217" s="27" t="str">
        <f>Elenco_CER_comune_appoggio!F217</f>
        <v>AC221E00016</v>
      </c>
      <c r="F217" s="27" t="str">
        <f>Elenco_CER_comune_appoggio!H217</f>
        <v>KONCERT</v>
      </c>
      <c r="G217" s="27" t="str">
        <f>Elenco_CER_comune_appoggio!I217</f>
        <v/>
      </c>
      <c r="H217" s="5" t="str">
        <f>Elenco_CER_comune_appoggio!J217</f>
        <v/>
      </c>
      <c r="I217" s="5" t="str">
        <f>Elenco_CER_comune_appoggio!K217</f>
        <v/>
      </c>
      <c r="J217" s="5" t="str">
        <f>Elenco_CER_comune_appoggio!L217</f>
        <v/>
      </c>
      <c r="K217" s="5" t="str">
        <f>Elenco_CER_comune_appoggio!M217</f>
        <v/>
      </c>
      <c r="L217" s="5" t="str">
        <f>Elenco_CER_comune_appoggio!N217</f>
        <v/>
      </c>
    </row>
    <row r="218">
      <c r="A218" s="27" t="str">
        <f>Elenco_CER_comune_appoggio!A218</f>
        <v>SPORMINORE</v>
      </c>
      <c r="B218" s="27">
        <f>Elenco_CER_comune_appoggio!B218</f>
        <v>38010</v>
      </c>
      <c r="C218" s="27" t="str">
        <f>Elenco_CER_comune_appoggio!C218</f>
        <v>SPORMINORE</v>
      </c>
      <c r="D218" s="27" t="str">
        <f>Elenco_CER_comune_appoggio!E218</f>
        <v>S.MICHELE</v>
      </c>
      <c r="E218" s="27" t="str">
        <f>Elenco_CER_comune_appoggio!F218</f>
        <v>AC221E00016</v>
      </c>
      <c r="F218" s="27" t="str">
        <f>Elenco_CER_comune_appoggio!H218</f>
        <v>KONCERT</v>
      </c>
      <c r="G218" s="27" t="str">
        <f>Elenco_CER_comune_appoggio!I218</f>
        <v/>
      </c>
      <c r="H218" s="5" t="str">
        <f>Elenco_CER_comune_appoggio!J218</f>
        <v/>
      </c>
      <c r="I218" s="5" t="str">
        <f>Elenco_CER_comune_appoggio!K218</f>
        <v/>
      </c>
      <c r="J218" s="5" t="str">
        <f>Elenco_CER_comune_appoggio!L218</f>
        <v/>
      </c>
      <c r="K218" s="5" t="str">
        <f>Elenco_CER_comune_appoggio!M218</f>
        <v/>
      </c>
      <c r="L218" s="5" t="str">
        <f>Elenco_CER_comune_appoggio!N218</f>
        <v/>
      </c>
    </row>
    <row r="219">
      <c r="A219" s="27" t="str">
        <f>Elenco_CER_comune_appoggio!A219</f>
        <v>STENICO</v>
      </c>
      <c r="B219" s="27">
        <f>Elenco_CER_comune_appoggio!B219</f>
        <v>38070</v>
      </c>
      <c r="C219" s="27" t="str">
        <f>Elenco_CER_comune_appoggio!C219</f>
        <v>STENICO</v>
      </c>
      <c r="D219" s="27" t="str">
        <f>Elenco_CER_comune_appoggio!E219</f>
        <v>NEMBIA</v>
      </c>
      <c r="E219" s="27" t="str">
        <f>Elenco_CER_comune_appoggio!F219</f>
        <v>AC221E00007</v>
      </c>
      <c r="F219" s="27" t="str">
        <f>Elenco_CER_comune_appoggio!H219</f>
        <v>EUREKA CER</v>
      </c>
      <c r="G219" s="27" t="str">
        <f>Elenco_CER_comune_appoggio!I219</f>
        <v>CER DEL SARCA</v>
      </c>
      <c r="H219" s="5" t="str">
        <f>Elenco_CER_comune_appoggio!J219</f>
        <v/>
      </c>
      <c r="I219" s="5" t="str">
        <f>Elenco_CER_comune_appoggio!K219</f>
        <v/>
      </c>
      <c r="J219" s="5" t="str">
        <f>Elenco_CER_comune_appoggio!L219</f>
        <v/>
      </c>
      <c r="K219" s="5" t="str">
        <f>Elenco_CER_comune_appoggio!M219</f>
        <v/>
      </c>
      <c r="L219" s="5" t="str">
        <f>Elenco_CER_comune_appoggio!N219</f>
        <v/>
      </c>
    </row>
    <row r="220">
      <c r="A220" s="27" t="str">
        <f>Elenco_CER_comune_appoggio!A220</f>
        <v>STORO</v>
      </c>
      <c r="B220" s="27">
        <f>Elenco_CER_comune_appoggio!B220</f>
        <v>38089</v>
      </c>
      <c r="C220" s="27" t="str">
        <f>Elenco_CER_comune_appoggio!C220</f>
        <v>STORO</v>
      </c>
      <c r="D220" s="27" t="str">
        <f>Elenco_CER_comune_appoggio!E220</f>
        <v>STORO</v>
      </c>
      <c r="E220" s="27" t="str">
        <f>Elenco_CER_comune_appoggio!F220</f>
        <v>AC221E00002</v>
      </c>
      <c r="F220" s="27" t="str">
        <f>Elenco_CER_comune_appoggio!H220</f>
        <v>LA BUONA FONTE</v>
      </c>
      <c r="G220" s="27" t="str">
        <f>Elenco_CER_comune_appoggio!I220</f>
        <v>CER DEL SARCA</v>
      </c>
      <c r="H220" s="5" t="str">
        <f>Elenco_CER_comune_appoggio!J220</f>
        <v/>
      </c>
      <c r="I220" s="5" t="str">
        <f>Elenco_CER_comune_appoggio!K220</f>
        <v/>
      </c>
      <c r="J220" s="5" t="str">
        <f>Elenco_CER_comune_appoggio!L220</f>
        <v/>
      </c>
      <c r="K220" s="5" t="str">
        <f>Elenco_CER_comune_appoggio!M220</f>
        <v/>
      </c>
      <c r="L220" s="5" t="str">
        <f>Elenco_CER_comune_appoggio!N220</f>
        <v/>
      </c>
    </row>
    <row r="221">
      <c r="A221" s="27" t="str">
        <f>Elenco_CER_comune_appoggio!A221</f>
        <v>STREMBO</v>
      </c>
      <c r="B221" s="27">
        <f>Elenco_CER_comune_appoggio!B221</f>
        <v>38080</v>
      </c>
      <c r="C221" s="27" t="str">
        <f>Elenco_CER_comune_appoggio!C221</f>
        <v>STREMBO</v>
      </c>
      <c r="D221" s="27" t="str">
        <f>Elenco_CER_comune_appoggio!E221</f>
        <v>GIUSTINO</v>
      </c>
      <c r="E221" s="27" t="str">
        <f>Elenco_CER_comune_appoggio!F221</f>
        <v>AC221E00003</v>
      </c>
      <c r="F221" s="27" t="str">
        <f>Elenco_CER_comune_appoggio!H221</f>
        <v/>
      </c>
      <c r="G221" s="27" t="str">
        <f>Elenco_CER_comune_appoggio!I221</f>
        <v>CER DEL SARCA</v>
      </c>
      <c r="H221" s="5" t="str">
        <f>Elenco_CER_comune_appoggio!J221</f>
        <v/>
      </c>
      <c r="I221" s="5" t="str">
        <f>Elenco_CER_comune_appoggio!K221</f>
        <v/>
      </c>
      <c r="J221" s="5" t="str">
        <f>Elenco_CER_comune_appoggio!L221</f>
        <v/>
      </c>
      <c r="K221" s="5" t="str">
        <f>Elenco_CER_comune_appoggio!M221</f>
        <v/>
      </c>
      <c r="L221" s="5" t="str">
        <f>Elenco_CER_comune_appoggio!N221</f>
        <v/>
      </c>
    </row>
    <row r="222">
      <c r="A222" s="27" t="str">
        <f>Elenco_CER_comune_appoggio!A222</f>
        <v>TELVE</v>
      </c>
      <c r="B222" s="27">
        <f>Elenco_CER_comune_appoggio!B222</f>
        <v>38050</v>
      </c>
      <c r="C222" s="27" t="str">
        <f>Elenco_CER_comune_appoggio!C222</f>
        <v>TELVE</v>
      </c>
      <c r="D222" s="27" t="str">
        <f>Elenco_CER_comune_appoggio!E222</f>
        <v>BORGO V</v>
      </c>
      <c r="E222" s="27" t="str">
        <f>Elenco_CER_comune_appoggio!F222</f>
        <v>AC221E00023</v>
      </c>
      <c r="F222" s="27" t="str">
        <f>Elenco_CER_comune_appoggio!H222</f>
        <v>CER.TO - CER TRENTINO ORIENTALE
EYCO SOCIETÀ COOPERATIVA</v>
      </c>
      <c r="G222" s="27" t="str">
        <f>Elenco_CER_comune_appoggio!I222</f>
        <v/>
      </c>
      <c r="H222" s="5" t="str">
        <f>Elenco_CER_comune_appoggio!J222</f>
        <v/>
      </c>
      <c r="I222" s="5" t="str">
        <f>Elenco_CER_comune_appoggio!K222</f>
        <v/>
      </c>
      <c r="J222" s="5" t="str">
        <f>Elenco_CER_comune_appoggio!L222</f>
        <v/>
      </c>
      <c r="K222" s="5" t="str">
        <f>Elenco_CER_comune_appoggio!M222</f>
        <v/>
      </c>
      <c r="L222" s="5" t="str">
        <f>Elenco_CER_comune_appoggio!N222</f>
        <v/>
      </c>
    </row>
    <row r="223">
      <c r="A223" s="27" t="str">
        <f>Elenco_CER_comune_appoggio!A223</f>
        <v>TELVE</v>
      </c>
      <c r="B223" s="27">
        <f>Elenco_CER_comune_appoggio!B223</f>
        <v>38050</v>
      </c>
      <c r="C223" s="27" t="str">
        <f>Elenco_CER_comune_appoggio!C223</f>
        <v>TELVE</v>
      </c>
      <c r="D223" s="27" t="str">
        <f>Elenco_CER_comune_appoggio!E223</f>
        <v>SCURELLE</v>
      </c>
      <c r="E223" s="27" t="str">
        <f>Elenco_CER_comune_appoggio!F223</f>
        <v>AC221E00024</v>
      </c>
      <c r="F223" s="27" t="str">
        <f>Elenco_CER_comune_appoggio!H223</f>
        <v>CER.TO - CER TRENTINO ORIENTALE</v>
      </c>
      <c r="G223" s="27" t="str">
        <f>Elenco_CER_comune_appoggio!I223</f>
        <v>CERVALS</v>
      </c>
      <c r="H223" s="5" t="str">
        <f>Elenco_CER_comune_appoggio!J223</f>
        <v/>
      </c>
      <c r="I223" s="5" t="str">
        <f>Elenco_CER_comune_appoggio!K223</f>
        <v/>
      </c>
      <c r="J223" s="5" t="str">
        <f>Elenco_CER_comune_appoggio!L223</f>
        <v/>
      </c>
      <c r="K223" s="5" t="str">
        <f>Elenco_CER_comune_appoggio!M223</f>
        <v/>
      </c>
      <c r="L223" s="5" t="str">
        <f>Elenco_CER_comune_appoggio!N223</f>
        <v/>
      </c>
    </row>
    <row r="224">
      <c r="A224" s="27" t="str">
        <f>Elenco_CER_comune_appoggio!A224</f>
        <v>TELVE DI SOPRA</v>
      </c>
      <c r="B224" s="27">
        <f>Elenco_CER_comune_appoggio!B224</f>
        <v>38050</v>
      </c>
      <c r="C224" s="27" t="str">
        <f>Elenco_CER_comune_appoggio!C224</f>
        <v>TELVE DI SOPRA</v>
      </c>
      <c r="D224" s="27" t="str">
        <f>Elenco_CER_comune_appoggio!E224</f>
        <v>SCURELLE</v>
      </c>
      <c r="E224" s="27" t="str">
        <f>Elenco_CER_comune_appoggio!F224</f>
        <v>AC221E00024</v>
      </c>
      <c r="F224" s="27" t="str">
        <f>Elenco_CER_comune_appoggio!H224</f>
        <v>CER.TO - CER TRENTINO ORIENTALE</v>
      </c>
      <c r="G224" s="27" t="str">
        <f>Elenco_CER_comune_appoggio!I224</f>
        <v>CERVALS</v>
      </c>
      <c r="H224" s="5" t="str">
        <f>Elenco_CER_comune_appoggio!J224</f>
        <v/>
      </c>
      <c r="I224" s="5" t="str">
        <f>Elenco_CER_comune_appoggio!K224</f>
        <v/>
      </c>
      <c r="J224" s="5" t="str">
        <f>Elenco_CER_comune_appoggio!L224</f>
        <v/>
      </c>
      <c r="K224" s="5" t="str">
        <f>Elenco_CER_comune_appoggio!M224</f>
        <v/>
      </c>
      <c r="L224" s="5" t="str">
        <f>Elenco_CER_comune_appoggio!N224</f>
        <v/>
      </c>
    </row>
    <row r="225">
      <c r="A225" s="27" t="str">
        <f>Elenco_CER_comune_appoggio!A225</f>
        <v>TENNA</v>
      </c>
      <c r="B225" s="27">
        <f>Elenco_CER_comune_appoggio!B225</f>
        <v>38050</v>
      </c>
      <c r="C225" s="27" t="str">
        <f>Elenco_CER_comune_appoggio!C225</f>
        <v>TENNA</v>
      </c>
      <c r="D225" s="27" t="str">
        <f>Elenco_CER_comune_appoggio!E225</f>
        <v>CALDONAZZO</v>
      </c>
      <c r="E225" s="27" t="str">
        <f>Elenco_CER_comune_appoggio!F225</f>
        <v>AC221E00020</v>
      </c>
      <c r="F225" s="27" t="str">
        <f>Elenco_CER_comune_appoggio!H225</f>
        <v>GREENLAND</v>
      </c>
      <c r="G225" s="27" t="str">
        <f>Elenco_CER_comune_appoggio!I225</f>
        <v>CER TENNA</v>
      </c>
      <c r="H225" s="5" t="str">
        <f>Elenco_CER_comune_appoggio!J225</f>
        <v/>
      </c>
      <c r="I225" s="5" t="str">
        <f>Elenco_CER_comune_appoggio!K225</f>
        <v/>
      </c>
      <c r="J225" s="5" t="str">
        <f>Elenco_CER_comune_appoggio!L225</f>
        <v/>
      </c>
      <c r="K225" s="5" t="str">
        <f>Elenco_CER_comune_appoggio!M225</f>
        <v/>
      </c>
      <c r="L225" s="5" t="str">
        <f>Elenco_CER_comune_appoggio!N225</f>
        <v/>
      </c>
    </row>
    <row r="226">
      <c r="A226" s="27" t="str">
        <f>Elenco_CER_comune_appoggio!A226</f>
        <v>TENNO</v>
      </c>
      <c r="B226" s="27">
        <f>Elenco_CER_comune_appoggio!B226</f>
        <v>38060</v>
      </c>
      <c r="C226" s="27" t="str">
        <f>Elenco_CER_comune_appoggio!C226</f>
        <v>TENNO</v>
      </c>
      <c r="D226" s="27" t="str">
        <f>Elenco_CER_comune_appoggio!E226</f>
        <v>ARCO</v>
      </c>
      <c r="E226" s="27" t="str">
        <f>Elenco_CER_comune_appoggio!F226</f>
        <v>AC221E00005</v>
      </c>
      <c r="F226" s="27" t="str">
        <f>Elenco_CER_comune_appoggio!H226</f>
        <v>EYCO SOCIETÀ COOPERATIVA</v>
      </c>
      <c r="G226" s="27" t="str">
        <f>Elenco_CER_comune_appoggio!I226</f>
        <v>CER DEL SARCA</v>
      </c>
      <c r="H226" s="5" t="str">
        <f>Elenco_CER_comune_appoggio!J226</f>
        <v/>
      </c>
      <c r="I226" s="5" t="str">
        <f>Elenco_CER_comune_appoggio!K226</f>
        <v/>
      </c>
      <c r="J226" s="5" t="str">
        <f>Elenco_CER_comune_appoggio!L226</f>
        <v/>
      </c>
      <c r="K226" s="5" t="str">
        <f>Elenco_CER_comune_appoggio!M226</f>
        <v/>
      </c>
      <c r="L226" s="5" t="str">
        <f>Elenco_CER_comune_appoggio!N226</f>
        <v/>
      </c>
    </row>
    <row r="227">
      <c r="A227" s="27" t="str">
        <f>Elenco_CER_comune_appoggio!A227</f>
        <v>TERRAGNOLO</v>
      </c>
      <c r="B227" s="27">
        <f>Elenco_CER_comune_appoggio!B227</f>
        <v>38060</v>
      </c>
      <c r="C227" s="27" t="str">
        <f>Elenco_CER_comune_appoggio!C227</f>
        <v>TERRAGNOLO</v>
      </c>
      <c r="D227" s="27" t="str">
        <f>Elenco_CER_comune_appoggio!E227</f>
        <v>S.COLOMBANO</v>
      </c>
      <c r="E227" s="27" t="str">
        <f>Elenco_CER_comune_appoggio!F227</f>
        <v>AC221E00017</v>
      </c>
      <c r="F227" s="27" t="str">
        <f>Elenco_CER_comune_appoggio!H227</f>
        <v>GREENLAND</v>
      </c>
      <c r="G227" s="27" t="str">
        <f>Elenco_CER_comune_appoggio!I227</f>
        <v>CER SOLIDALE TRENTINA
ENERGIA NUOVA VALLARSA</v>
      </c>
      <c r="H227" s="5" t="str">
        <f>Elenco_CER_comune_appoggio!J227</f>
        <v/>
      </c>
      <c r="I227" s="5" t="str">
        <f>Elenco_CER_comune_appoggio!K227</f>
        <v/>
      </c>
      <c r="J227" s="5" t="str">
        <f>Elenco_CER_comune_appoggio!L227</f>
        <v/>
      </c>
      <c r="K227" s="5" t="str">
        <f>Elenco_CER_comune_appoggio!M227</f>
        <v/>
      </c>
      <c r="L227" s="5" t="str">
        <f>Elenco_CER_comune_appoggio!N227</f>
        <v/>
      </c>
    </row>
    <row r="228">
      <c r="A228" s="27" t="str">
        <f>Elenco_CER_comune_appoggio!A228</f>
        <v>TERRE D'ADIGE</v>
      </c>
      <c r="B228" s="27">
        <f>Elenco_CER_comune_appoggio!B228</f>
        <v>38097</v>
      </c>
      <c r="C228" s="27" t="str">
        <f>Elenco_CER_comune_appoggio!C228</f>
        <v>NAVE SAN ROCCO</v>
      </c>
      <c r="D228" s="27" t="str">
        <f>Elenco_CER_comune_appoggio!E228</f>
        <v>S.MICHELE</v>
      </c>
      <c r="E228" s="27" t="str">
        <f>Elenco_CER_comune_appoggio!F228</f>
        <v>AC221E00016</v>
      </c>
      <c r="F228" s="27" t="str">
        <f>Elenco_CER_comune_appoggio!H228</f>
        <v>KONCERT</v>
      </c>
      <c r="G228" s="27" t="str">
        <f>Elenco_CER_comune_appoggio!I228</f>
        <v/>
      </c>
      <c r="H228" s="5" t="str">
        <f>Elenco_CER_comune_appoggio!J228</f>
        <v/>
      </c>
      <c r="I228" s="5" t="str">
        <f>Elenco_CER_comune_appoggio!K228</f>
        <v/>
      </c>
      <c r="J228" s="5" t="str">
        <f>Elenco_CER_comune_appoggio!L228</f>
        <v/>
      </c>
      <c r="K228" s="5" t="str">
        <f>Elenco_CER_comune_appoggio!M228</f>
        <v/>
      </c>
      <c r="L228" s="5" t="str">
        <f>Elenco_CER_comune_appoggio!N228</f>
        <v/>
      </c>
    </row>
    <row r="229">
      <c r="A229" s="27" t="str">
        <f>Elenco_CER_comune_appoggio!A229</f>
        <v>TERRE D'ADIGE</v>
      </c>
      <c r="B229" s="27">
        <f>Elenco_CER_comune_appoggio!B229</f>
        <v>38097</v>
      </c>
      <c r="C229" s="27" t="str">
        <f>Elenco_CER_comune_appoggio!C229</f>
        <v>ZAMBANA</v>
      </c>
      <c r="D229" s="27" t="str">
        <f>Elenco_CER_comune_appoggio!E229</f>
        <v>LAVIS</v>
      </c>
      <c r="E229" s="27" t="str">
        <f>Elenco_CER_comune_appoggio!F229</f>
        <v>AC221E00018</v>
      </c>
      <c r="F229" s="27" t="str">
        <f>Elenco_CER_comune_appoggio!H229</f>
        <v>CER ZARGA
FONDAZIONE SOLERGIA</v>
      </c>
      <c r="G229" s="27" t="str">
        <f>Elenco_CER_comune_appoggio!I229</f>
        <v>CER CAR
CER DEL SARCA
KONCERT</v>
      </c>
      <c r="H229" s="5" t="str">
        <f>Elenco_CER_comune_appoggio!J229</f>
        <v/>
      </c>
      <c r="I229" s="5" t="str">
        <f>Elenco_CER_comune_appoggio!K229</f>
        <v/>
      </c>
      <c r="J229" s="5" t="str">
        <f>Elenco_CER_comune_appoggio!L229</f>
        <v/>
      </c>
      <c r="K229" s="5" t="str">
        <f>Elenco_CER_comune_appoggio!M229</f>
        <v/>
      </c>
      <c r="L229" s="5" t="str">
        <f>Elenco_CER_comune_appoggio!N229</f>
        <v/>
      </c>
    </row>
    <row r="230">
      <c r="A230" s="27" t="str">
        <f>Elenco_CER_comune_appoggio!A230</f>
        <v>TERRE D'ADIGE</v>
      </c>
      <c r="B230" s="27">
        <f>Elenco_CER_comune_appoggio!B230</f>
        <v>38097</v>
      </c>
      <c r="C230" s="27" t="str">
        <f>Elenco_CER_comune_appoggio!C230</f>
        <v>ZAMBANA</v>
      </c>
      <c r="D230" s="27" t="str">
        <f>Elenco_CER_comune_appoggio!E230</f>
        <v>S.MICHELE</v>
      </c>
      <c r="E230" s="27" t="str">
        <f>Elenco_CER_comune_appoggio!F230</f>
        <v>AC221E00016</v>
      </c>
      <c r="F230" s="27" t="str">
        <f>Elenco_CER_comune_appoggio!H230</f>
        <v>KONCERT</v>
      </c>
      <c r="G230" s="27" t="str">
        <f>Elenco_CER_comune_appoggio!I230</f>
        <v/>
      </c>
      <c r="H230" s="5" t="str">
        <f>Elenco_CER_comune_appoggio!J230</f>
        <v/>
      </c>
      <c r="I230" s="5" t="str">
        <f>Elenco_CER_comune_appoggio!K230</f>
        <v/>
      </c>
      <c r="J230" s="5" t="str">
        <f>Elenco_CER_comune_appoggio!L230</f>
        <v/>
      </c>
      <c r="K230" s="5" t="str">
        <f>Elenco_CER_comune_appoggio!M230</f>
        <v/>
      </c>
      <c r="L230" s="5" t="str">
        <f>Elenco_CER_comune_appoggio!N230</f>
        <v/>
      </c>
    </row>
    <row r="231">
      <c r="A231" s="27" t="str">
        <f>Elenco_CER_comune_appoggio!A231</f>
        <v>TERZOLAS</v>
      </c>
      <c r="B231" s="27">
        <f>Elenco_CER_comune_appoggio!B231</f>
        <v>38027</v>
      </c>
      <c r="C231" s="27" t="str">
        <f>Elenco_CER_comune_appoggio!C231</f>
        <v>TERZOLAS</v>
      </c>
      <c r="D231" s="27" t="str">
        <f>Elenco_CER_comune_appoggio!E231</f>
        <v>MONCLASSICO</v>
      </c>
      <c r="E231" s="27" t="str">
        <f>Elenco_CER_comune_appoggio!F231</f>
        <v>AC221E00006</v>
      </c>
      <c r="F231" s="27" t="str">
        <f>Elenco_CER_comune_appoggio!H231</f>
        <v/>
      </c>
      <c r="G231" s="27" t="str">
        <f>Elenco_CER_comune_appoggio!I231</f>
        <v/>
      </c>
      <c r="H231" s="5" t="str">
        <f>Elenco_CER_comune_appoggio!J231</f>
        <v/>
      </c>
      <c r="I231" s="5" t="str">
        <f>Elenco_CER_comune_appoggio!K231</f>
        <v/>
      </c>
      <c r="J231" s="5" t="str">
        <f>Elenco_CER_comune_appoggio!L231</f>
        <v/>
      </c>
      <c r="K231" s="5" t="str">
        <f>Elenco_CER_comune_appoggio!M231</f>
        <v/>
      </c>
      <c r="L231" s="5" t="str">
        <f>Elenco_CER_comune_appoggio!N231</f>
        <v/>
      </c>
    </row>
    <row r="232">
      <c r="A232" s="27" t="str">
        <f>Elenco_CER_comune_appoggio!A232</f>
        <v>TESERO</v>
      </c>
      <c r="B232" s="27">
        <f>Elenco_CER_comune_appoggio!B232</f>
        <v>38038</v>
      </c>
      <c r="C232" s="27" t="str">
        <f>Elenco_CER_comune_appoggio!C232</f>
        <v>TESERO</v>
      </c>
      <c r="D232" s="27" t="str">
        <f>Elenco_CER_comune_appoggio!E232</f>
        <v>PREDAZZO</v>
      </c>
      <c r="E232" s="27" t="str">
        <f>Elenco_CER_comune_appoggio!F232</f>
        <v>AC221E00025</v>
      </c>
      <c r="F232" s="27" t="str">
        <f>Elenco_CER_comune_appoggio!H232</f>
        <v/>
      </c>
      <c r="G232" s="27" t="str">
        <f>Elenco_CER_comune_appoggio!I232</f>
        <v>CER FIEMME</v>
      </c>
      <c r="H232" s="5" t="str">
        <f>Elenco_CER_comune_appoggio!J232</f>
        <v/>
      </c>
      <c r="I232" s="5" t="str">
        <f>Elenco_CER_comune_appoggio!K232</f>
        <v/>
      </c>
      <c r="J232" s="5" t="str">
        <f>Elenco_CER_comune_appoggio!L232</f>
        <v/>
      </c>
      <c r="K232" s="5" t="str">
        <f>Elenco_CER_comune_appoggio!M232</f>
        <v/>
      </c>
      <c r="L232" s="5" t="str">
        <f>Elenco_CER_comune_appoggio!N232</f>
        <v/>
      </c>
    </row>
    <row r="233">
      <c r="A233" s="27" t="str">
        <f>Elenco_CER_comune_appoggio!A233</f>
        <v>TESERO</v>
      </c>
      <c r="B233" s="27">
        <f>Elenco_CER_comune_appoggio!B233</f>
        <v>38038</v>
      </c>
      <c r="C233" s="27" t="str">
        <f>Elenco_CER_comune_appoggio!C233</f>
        <v>TESERO</v>
      </c>
      <c r="D233" s="27" t="str">
        <f>Elenco_CER_comune_appoggio!E233</f>
        <v>VARENA</v>
      </c>
      <c r="E233" s="27" t="str">
        <f>Elenco_CER_comune_appoggio!F233</f>
        <v>AC221E00022</v>
      </c>
      <c r="F233" s="27" t="str">
        <f>Elenco_CER_comune_appoggio!H233</f>
        <v>EYCO SOCIETÀ COOPERATIVA</v>
      </c>
      <c r="G233" s="27" t="str">
        <f>Elenco_CER_comune_appoggio!I233</f>
        <v>CER CEMBRA
CER FIEMME</v>
      </c>
      <c r="H233" s="5" t="str">
        <f>Elenco_CER_comune_appoggio!J233</f>
        <v/>
      </c>
      <c r="I233" s="5" t="str">
        <f>Elenco_CER_comune_appoggio!K233</f>
        <v/>
      </c>
      <c r="J233" s="5" t="str">
        <f>Elenco_CER_comune_appoggio!L233</f>
        <v/>
      </c>
      <c r="K233" s="5" t="str">
        <f>Elenco_CER_comune_appoggio!M233</f>
        <v/>
      </c>
      <c r="L233" s="5" t="str">
        <f>Elenco_CER_comune_appoggio!N233</f>
        <v/>
      </c>
    </row>
    <row r="234">
      <c r="A234" s="27" t="str">
        <f>Elenco_CER_comune_appoggio!A234</f>
        <v>TIONE DI TRENTO</v>
      </c>
      <c r="B234" s="27">
        <f>Elenco_CER_comune_appoggio!B234</f>
        <v>38079</v>
      </c>
      <c r="C234" s="27" t="str">
        <f>Elenco_CER_comune_appoggio!C234</f>
        <v>TIONE</v>
      </c>
      <c r="D234" s="27" t="str">
        <f>Elenco_CER_comune_appoggio!E234</f>
        <v>LA ROCCA</v>
      </c>
      <c r="E234" s="27" t="str">
        <f>Elenco_CER_comune_appoggio!F234</f>
        <v>AC221E00000</v>
      </c>
      <c r="F234" s="27" t="str">
        <f>Elenco_CER_comune_appoggio!H234</f>
        <v>CER DEL SARCA</v>
      </c>
      <c r="G234" s="27" t="str">
        <f>Elenco_CER_comune_appoggio!I234</f>
        <v/>
      </c>
      <c r="H234" s="5" t="str">
        <f>Elenco_CER_comune_appoggio!J234</f>
        <v/>
      </c>
      <c r="I234" s="5" t="str">
        <f>Elenco_CER_comune_appoggio!K234</f>
        <v/>
      </c>
      <c r="J234" s="5" t="str">
        <f>Elenco_CER_comune_appoggio!L234</f>
        <v/>
      </c>
      <c r="K234" s="5" t="str">
        <f>Elenco_CER_comune_appoggio!M234</f>
        <v/>
      </c>
      <c r="L234" s="5" t="str">
        <f>Elenco_CER_comune_appoggio!N234</f>
        <v/>
      </c>
    </row>
    <row r="235">
      <c r="A235" s="27" t="str">
        <f>Elenco_CER_comune_appoggio!A235</f>
        <v>TON</v>
      </c>
      <c r="B235" s="27">
        <f>Elenco_CER_comune_appoggio!B235</f>
        <v>38010</v>
      </c>
      <c r="C235" s="27" t="str">
        <f>Elenco_CER_comune_appoggio!C235</f>
        <v>TON</v>
      </c>
      <c r="D235" s="27" t="str">
        <f>Elenco_CER_comune_appoggio!E235</f>
        <v>S.MICHELE</v>
      </c>
      <c r="E235" s="27" t="str">
        <f>Elenco_CER_comune_appoggio!F235</f>
        <v>AC221E00016</v>
      </c>
      <c r="F235" s="27" t="str">
        <f>Elenco_CER_comune_appoggio!H235</f>
        <v>KONCERT</v>
      </c>
      <c r="G235" s="27" t="str">
        <f>Elenco_CER_comune_appoggio!I235</f>
        <v/>
      </c>
      <c r="H235" s="5" t="str">
        <f>Elenco_CER_comune_appoggio!J235</f>
        <v/>
      </c>
      <c r="I235" s="5" t="str">
        <f>Elenco_CER_comune_appoggio!K235</f>
        <v/>
      </c>
      <c r="J235" s="5" t="str">
        <f>Elenco_CER_comune_appoggio!L235</f>
        <v/>
      </c>
      <c r="K235" s="5" t="str">
        <f>Elenco_CER_comune_appoggio!M235</f>
        <v/>
      </c>
      <c r="L235" s="5" t="str">
        <f>Elenco_CER_comune_appoggio!N235</f>
        <v/>
      </c>
    </row>
    <row r="236">
      <c r="A236" s="27" t="str">
        <f>Elenco_CER_comune_appoggio!A236</f>
        <v>TON</v>
      </c>
      <c r="B236" s="27">
        <f>Elenco_CER_comune_appoggio!B236</f>
        <v>38010</v>
      </c>
      <c r="C236" s="27" t="str">
        <f>Elenco_CER_comune_appoggio!C236</f>
        <v>TON</v>
      </c>
      <c r="D236" s="27" t="str">
        <f>Elenco_CER_comune_appoggio!E236</f>
        <v>TASSULLO</v>
      </c>
      <c r="E236" s="27" t="str">
        <f>Elenco_CER_comune_appoggio!F236</f>
        <v>AC221E00010</v>
      </c>
      <c r="F236" s="27" t="str">
        <f>Elenco_CER_comune_appoggio!H236</f>
        <v>EYCO SOCIETÀ COOPERATIVA
NOS ENERGIA</v>
      </c>
      <c r="G236" s="27" t="str">
        <f>Elenco_CER_comune_appoggio!I236</f>
        <v/>
      </c>
      <c r="H236" s="5" t="str">
        <f>Elenco_CER_comune_appoggio!J236</f>
        <v/>
      </c>
      <c r="I236" s="5" t="str">
        <f>Elenco_CER_comune_appoggio!K236</f>
        <v/>
      </c>
      <c r="J236" s="5" t="str">
        <f>Elenco_CER_comune_appoggio!L236</f>
        <v/>
      </c>
      <c r="K236" s="5" t="str">
        <f>Elenco_CER_comune_appoggio!M236</f>
        <v/>
      </c>
      <c r="L236" s="5" t="str">
        <f>Elenco_CER_comune_appoggio!N236</f>
        <v/>
      </c>
    </row>
    <row r="237">
      <c r="A237" s="27" t="str">
        <f>Elenco_CER_comune_appoggio!A237</f>
        <v>TORCEGNO</v>
      </c>
      <c r="B237" s="27">
        <f>Elenco_CER_comune_appoggio!B237</f>
        <v>38050</v>
      </c>
      <c r="C237" s="27" t="str">
        <f>Elenco_CER_comune_appoggio!C237</f>
        <v>TORCEGNO</v>
      </c>
      <c r="D237" s="27" t="str">
        <f>Elenco_CER_comune_appoggio!E237</f>
        <v>BORGO V</v>
      </c>
      <c r="E237" s="27" t="str">
        <f>Elenco_CER_comune_appoggio!F237</f>
        <v>AC221E00023</v>
      </c>
      <c r="F237" s="27" t="str">
        <f>Elenco_CER_comune_appoggio!H237</f>
        <v>CER.TO - CER TRENTINO ORIENTALE
EYCO SOCIETÀ COOPERATIVA</v>
      </c>
      <c r="G237" s="27" t="str">
        <f>Elenco_CER_comune_appoggio!I237</f>
        <v/>
      </c>
      <c r="H237" s="5" t="str">
        <f>Elenco_CER_comune_appoggio!J237</f>
        <v/>
      </c>
      <c r="I237" s="5" t="str">
        <f>Elenco_CER_comune_appoggio!K237</f>
        <v/>
      </c>
      <c r="J237" s="5" t="str">
        <f>Elenco_CER_comune_appoggio!L237</f>
        <v/>
      </c>
      <c r="K237" s="5" t="str">
        <f>Elenco_CER_comune_appoggio!M237</f>
        <v/>
      </c>
      <c r="L237" s="5" t="str">
        <f>Elenco_CER_comune_appoggio!N237</f>
        <v/>
      </c>
    </row>
    <row r="238">
      <c r="A238" s="27" t="str">
        <f>Elenco_CER_comune_appoggio!A238</f>
        <v>TRAMBILENO</v>
      </c>
      <c r="B238" s="27">
        <f>Elenco_CER_comune_appoggio!B238</f>
        <v>38068</v>
      </c>
      <c r="C238" s="27" t="str">
        <f>Elenco_CER_comune_appoggio!C238</f>
        <v>TRAMBILENO</v>
      </c>
      <c r="D238" s="27" t="str">
        <f>Elenco_CER_comune_appoggio!E238</f>
        <v>S.COLOMBANO</v>
      </c>
      <c r="E238" s="27" t="str">
        <f>Elenco_CER_comune_appoggio!F238</f>
        <v>AC221E00017</v>
      </c>
      <c r="F238" s="27" t="str">
        <f>Elenco_CER_comune_appoggio!H238</f>
        <v>GREENLAND</v>
      </c>
      <c r="G238" s="27" t="str">
        <f>Elenco_CER_comune_appoggio!I238</f>
        <v>CER SOLIDALE TRENTINA
ENERGIA NUOVA VALLARSA</v>
      </c>
      <c r="H238" s="5" t="str">
        <f>Elenco_CER_comune_appoggio!J238</f>
        <v/>
      </c>
      <c r="I238" s="5" t="str">
        <f>Elenco_CER_comune_appoggio!K238</f>
        <v/>
      </c>
      <c r="J238" s="5" t="str">
        <f>Elenco_CER_comune_appoggio!L238</f>
        <v/>
      </c>
      <c r="K238" s="5" t="str">
        <f>Elenco_CER_comune_appoggio!M238</f>
        <v/>
      </c>
      <c r="L238" s="5" t="str">
        <f>Elenco_CER_comune_appoggio!N238</f>
        <v/>
      </c>
    </row>
    <row r="239">
      <c r="A239" s="27" t="str">
        <f>Elenco_CER_comune_appoggio!A239</f>
        <v>TRE VILLE</v>
      </c>
      <c r="B239" s="27">
        <f>Elenco_CER_comune_appoggio!B239</f>
        <v>38095</v>
      </c>
      <c r="C239" s="27" t="str">
        <f>Elenco_CER_comune_appoggio!C239</f>
        <v>MONTAGNE</v>
      </c>
      <c r="D239" s="27" t="str">
        <f>Elenco_CER_comune_appoggio!E239</f>
        <v>LA ROCCA</v>
      </c>
      <c r="E239" s="27" t="str">
        <f>Elenco_CER_comune_appoggio!F239</f>
        <v>AC221E00000</v>
      </c>
      <c r="F239" s="27" t="str">
        <f>Elenco_CER_comune_appoggio!H239</f>
        <v>CER DEL SARCA</v>
      </c>
      <c r="G239" s="27" t="str">
        <f>Elenco_CER_comune_appoggio!I239</f>
        <v/>
      </c>
      <c r="H239" s="5" t="str">
        <f>Elenco_CER_comune_appoggio!J239</f>
        <v/>
      </c>
      <c r="I239" s="5" t="str">
        <f>Elenco_CER_comune_appoggio!K239</f>
        <v/>
      </c>
      <c r="J239" s="5" t="str">
        <f>Elenco_CER_comune_appoggio!L239</f>
        <v/>
      </c>
      <c r="K239" s="5" t="str">
        <f>Elenco_CER_comune_appoggio!M239</f>
        <v/>
      </c>
      <c r="L239" s="5" t="str">
        <f>Elenco_CER_comune_appoggio!N239</f>
        <v/>
      </c>
    </row>
    <row r="240">
      <c r="A240" s="27" t="str">
        <f>Elenco_CER_comune_appoggio!A240</f>
        <v>TRE VILLE</v>
      </c>
      <c r="B240" s="27">
        <f>Elenco_CER_comune_appoggio!B240</f>
        <v>38095</v>
      </c>
      <c r="C240" s="27" t="str">
        <f>Elenco_CER_comune_appoggio!C240</f>
        <v>PREORE</v>
      </c>
      <c r="D240" s="27" t="str">
        <f>Elenco_CER_comune_appoggio!E240</f>
        <v>LA ROCCA</v>
      </c>
      <c r="E240" s="27" t="str">
        <f>Elenco_CER_comune_appoggio!F240</f>
        <v>AC221E00000</v>
      </c>
      <c r="F240" s="27" t="str">
        <f>Elenco_CER_comune_appoggio!H240</f>
        <v>CER DEL SARCA</v>
      </c>
      <c r="G240" s="27" t="str">
        <f>Elenco_CER_comune_appoggio!I240</f>
        <v/>
      </c>
      <c r="H240" s="5" t="str">
        <f>Elenco_CER_comune_appoggio!J240</f>
        <v/>
      </c>
      <c r="I240" s="5" t="str">
        <f>Elenco_CER_comune_appoggio!K240</f>
        <v/>
      </c>
      <c r="J240" s="5" t="str">
        <f>Elenco_CER_comune_appoggio!L240</f>
        <v/>
      </c>
      <c r="K240" s="5" t="str">
        <f>Elenco_CER_comune_appoggio!M240</f>
        <v/>
      </c>
      <c r="L240" s="5" t="str">
        <f>Elenco_CER_comune_appoggio!N240</f>
        <v/>
      </c>
    </row>
    <row r="241">
      <c r="A241" s="27" t="str">
        <f>Elenco_CER_comune_appoggio!A241</f>
        <v>TRE VILLE</v>
      </c>
      <c r="B241" s="27">
        <f>Elenco_CER_comune_appoggio!B241</f>
        <v>38095</v>
      </c>
      <c r="C241" s="27" t="str">
        <f>Elenco_CER_comune_appoggio!C241</f>
        <v>RAGOLI</v>
      </c>
      <c r="D241" s="27" t="str">
        <f>Elenco_CER_comune_appoggio!E241</f>
        <v>GIUSTINO</v>
      </c>
      <c r="E241" s="27" t="str">
        <f>Elenco_CER_comune_appoggio!F241</f>
        <v>AC221E00003</v>
      </c>
      <c r="F241" s="27" t="str">
        <f>Elenco_CER_comune_appoggio!H241</f>
        <v/>
      </c>
      <c r="G241" s="27" t="str">
        <f>Elenco_CER_comune_appoggio!I241</f>
        <v>CER DEL SARCA</v>
      </c>
      <c r="H241" s="5" t="str">
        <f>Elenco_CER_comune_appoggio!J241</f>
        <v/>
      </c>
      <c r="I241" s="5" t="str">
        <f>Elenco_CER_comune_appoggio!K241</f>
        <v/>
      </c>
      <c r="J241" s="5" t="str">
        <f>Elenco_CER_comune_appoggio!L241</f>
        <v/>
      </c>
      <c r="K241" s="5" t="str">
        <f>Elenco_CER_comune_appoggio!M241</f>
        <v/>
      </c>
      <c r="L241" s="5" t="str">
        <f>Elenco_CER_comune_appoggio!N241</f>
        <v/>
      </c>
    </row>
    <row r="242">
      <c r="A242" s="27" t="str">
        <f>Elenco_CER_comune_appoggio!A242</f>
        <v>TRE VILLE</v>
      </c>
      <c r="B242" s="27">
        <f>Elenco_CER_comune_appoggio!B242</f>
        <v>38095</v>
      </c>
      <c r="C242" s="27" t="str">
        <f>Elenco_CER_comune_appoggio!C242</f>
        <v>RAGOLI</v>
      </c>
      <c r="D242" s="27" t="str">
        <f>Elenco_CER_comune_appoggio!E242</f>
        <v>LA ROCCA</v>
      </c>
      <c r="E242" s="27" t="str">
        <f>Elenco_CER_comune_appoggio!F242</f>
        <v>AC221E00000</v>
      </c>
      <c r="F242" s="27" t="str">
        <f>Elenco_CER_comune_appoggio!H242</f>
        <v>CER DEL SARCA</v>
      </c>
      <c r="G242" s="27" t="str">
        <f>Elenco_CER_comune_appoggio!I242</f>
        <v/>
      </c>
      <c r="H242" s="5" t="str">
        <f>Elenco_CER_comune_appoggio!J242</f>
        <v/>
      </c>
      <c r="I242" s="5" t="str">
        <f>Elenco_CER_comune_appoggio!K242</f>
        <v/>
      </c>
      <c r="J242" s="5" t="str">
        <f>Elenco_CER_comune_appoggio!L242</f>
        <v/>
      </c>
      <c r="K242" s="5" t="str">
        <f>Elenco_CER_comune_appoggio!M242</f>
        <v/>
      </c>
      <c r="L242" s="5" t="str">
        <f>Elenco_CER_comune_appoggio!N242</f>
        <v/>
      </c>
    </row>
    <row r="243">
      <c r="A243" s="27" t="str">
        <f>Elenco_CER_comune_appoggio!A243</f>
        <v>TRE VILLE</v>
      </c>
      <c r="B243" s="27">
        <f>Elenco_CER_comune_appoggio!B243</f>
        <v>38095</v>
      </c>
      <c r="C243" s="27" t="str">
        <f>Elenco_CER_comune_appoggio!C243</f>
        <v>RAGOLI</v>
      </c>
      <c r="D243" s="27" t="str">
        <f>Elenco_CER_comune_appoggio!E243</f>
        <v>MONCLASSICO</v>
      </c>
      <c r="E243" s="27" t="str">
        <f>Elenco_CER_comune_appoggio!F243</f>
        <v>AC221E00006</v>
      </c>
      <c r="F243" s="27" t="str">
        <f>Elenco_CER_comune_appoggio!H243</f>
        <v/>
      </c>
      <c r="G243" s="27" t="str">
        <f>Elenco_CER_comune_appoggio!I243</f>
        <v/>
      </c>
      <c r="H243" s="5" t="str">
        <f>Elenco_CER_comune_appoggio!J243</f>
        <v/>
      </c>
      <c r="I243" s="5" t="str">
        <f>Elenco_CER_comune_appoggio!K243</f>
        <v/>
      </c>
      <c r="J243" s="5" t="str">
        <f>Elenco_CER_comune_appoggio!L243</f>
        <v/>
      </c>
      <c r="K243" s="5" t="str">
        <f>Elenco_CER_comune_appoggio!M243</f>
        <v/>
      </c>
      <c r="L243" s="5" t="str">
        <f>Elenco_CER_comune_appoggio!N243</f>
        <v/>
      </c>
    </row>
    <row r="244">
      <c r="A244" s="27" t="str">
        <f>Elenco_CER_comune_appoggio!A244</f>
        <v>TRENTO</v>
      </c>
      <c r="B244" s="27">
        <f>Elenco_CER_comune_appoggio!B244</f>
        <v>38121</v>
      </c>
      <c r="C244" s="27" t="str">
        <f>Elenco_CER_comune_appoggio!C244</f>
        <v>GARDOLO</v>
      </c>
      <c r="D244" s="27" t="str">
        <f>Elenco_CER_comune_appoggio!E244</f>
        <v>LAVIS</v>
      </c>
      <c r="E244" s="27" t="str">
        <f>Elenco_CER_comune_appoggio!F244</f>
        <v>AC221E00018</v>
      </c>
      <c r="F244" s="27" t="str">
        <f>Elenco_CER_comune_appoggio!H244</f>
        <v>CER ZARGA
FONDAZIONE SOLERGIA</v>
      </c>
      <c r="G244" s="27" t="str">
        <f>Elenco_CER_comune_appoggio!I244</f>
        <v>CER CAR
CER DEL SARCA
KONCERT</v>
      </c>
      <c r="H244" s="5" t="str">
        <f>Elenco_CER_comune_appoggio!J244</f>
        <v/>
      </c>
      <c r="I244" s="5" t="str">
        <f>Elenco_CER_comune_appoggio!K244</f>
        <v/>
      </c>
      <c r="J244" s="5" t="str">
        <f>Elenco_CER_comune_appoggio!L244</f>
        <v/>
      </c>
      <c r="K244" s="5" t="str">
        <f>Elenco_CER_comune_appoggio!M244</f>
        <v/>
      </c>
      <c r="L244" s="5" t="str">
        <f>Elenco_CER_comune_appoggio!N244</f>
        <v/>
      </c>
    </row>
    <row r="245">
      <c r="A245" s="27" t="str">
        <f>Elenco_CER_comune_appoggio!A245</f>
        <v>TRENTO</v>
      </c>
      <c r="B245" s="27">
        <f>Elenco_CER_comune_appoggio!B245</f>
        <v>38121</v>
      </c>
      <c r="C245" s="27" t="str">
        <f>Elenco_CER_comune_appoggio!C245</f>
        <v>GARDOLO</v>
      </c>
      <c r="D245" s="27" t="str">
        <f>Elenco_CER_comune_appoggio!E245</f>
        <v>P.S. GIORGIO</v>
      </c>
      <c r="E245" s="27" t="str">
        <f>Elenco_CER_comune_appoggio!F245</f>
        <v>AC221E00019</v>
      </c>
      <c r="F245" s="27" t="str">
        <f>Elenco_CER_comune_appoggio!H245</f>
        <v>CER CAR</v>
      </c>
      <c r="G245" s="27" t="str">
        <f>Elenco_CER_comune_appoggio!I245</f>
        <v>KONCERT
TECER</v>
      </c>
      <c r="H245" s="5" t="str">
        <f>Elenco_CER_comune_appoggio!J245</f>
        <v/>
      </c>
      <c r="I245" s="5" t="str">
        <f>Elenco_CER_comune_appoggio!K245</f>
        <v/>
      </c>
      <c r="J245" s="5" t="str">
        <f>Elenco_CER_comune_appoggio!L245</f>
        <v/>
      </c>
      <c r="K245" s="5" t="str">
        <f>Elenco_CER_comune_appoggio!M245</f>
        <v/>
      </c>
      <c r="L245" s="5" t="str">
        <f>Elenco_CER_comune_appoggio!N245</f>
        <v/>
      </c>
    </row>
    <row r="246">
      <c r="A246" s="27" t="str">
        <f>Elenco_CER_comune_appoggio!A246</f>
        <v>TRENTO</v>
      </c>
      <c r="B246" s="27">
        <f>Elenco_CER_comune_appoggio!B246</f>
        <v>38121</v>
      </c>
      <c r="C246" s="27" t="str">
        <f>Elenco_CER_comune_appoggio!C246</f>
        <v>MARTIGNANO</v>
      </c>
      <c r="D246" s="27" t="str">
        <f>Elenco_CER_comune_appoggio!E246</f>
        <v>LAVIS</v>
      </c>
      <c r="E246" s="27" t="str">
        <f>Elenco_CER_comune_appoggio!F246</f>
        <v>AC221E00018</v>
      </c>
      <c r="F246" s="27" t="str">
        <f>Elenco_CER_comune_appoggio!H246</f>
        <v>CER ZARGA
FONDAZIONE SOLERGIA</v>
      </c>
      <c r="G246" s="27" t="str">
        <f>Elenco_CER_comune_appoggio!I246</f>
        <v>CER CAR
CER DEL SARCA
KONCERT</v>
      </c>
      <c r="H246" s="5" t="str">
        <f>Elenco_CER_comune_appoggio!J246</f>
        <v/>
      </c>
      <c r="I246" s="5" t="str">
        <f>Elenco_CER_comune_appoggio!K246</f>
        <v/>
      </c>
      <c r="J246" s="5" t="str">
        <f>Elenco_CER_comune_appoggio!L246</f>
        <v/>
      </c>
      <c r="K246" s="5" t="str">
        <f>Elenco_CER_comune_appoggio!M246</f>
        <v/>
      </c>
      <c r="L246" s="5" t="str">
        <f>Elenco_CER_comune_appoggio!N246</f>
        <v/>
      </c>
    </row>
    <row r="247">
      <c r="A247" s="27" t="str">
        <f>Elenco_CER_comune_appoggio!A247</f>
        <v>TRENTO</v>
      </c>
      <c r="B247" s="27">
        <f>Elenco_CER_comune_appoggio!B247</f>
        <v>38121</v>
      </c>
      <c r="C247" s="27" t="str">
        <f>Elenco_CER_comune_appoggio!C247</f>
        <v>MARTIGNANO</v>
      </c>
      <c r="D247" s="27" t="str">
        <f>Elenco_CER_comune_appoggio!E247</f>
        <v>P.S. GIORGIO</v>
      </c>
      <c r="E247" s="27" t="str">
        <f>Elenco_CER_comune_appoggio!F247</f>
        <v>AC221E00019</v>
      </c>
      <c r="F247" s="27" t="str">
        <f>Elenco_CER_comune_appoggio!H247</f>
        <v>CER CAR</v>
      </c>
      <c r="G247" s="27" t="str">
        <f>Elenco_CER_comune_appoggio!I247</f>
        <v>KONCERT
TECER</v>
      </c>
      <c r="H247" s="5" t="str">
        <f>Elenco_CER_comune_appoggio!J247</f>
        <v/>
      </c>
      <c r="I247" s="5" t="str">
        <f>Elenco_CER_comune_appoggio!K247</f>
        <v/>
      </c>
      <c r="J247" s="5" t="str">
        <f>Elenco_CER_comune_appoggio!L247</f>
        <v/>
      </c>
      <c r="K247" s="5" t="str">
        <f>Elenco_CER_comune_appoggio!M247</f>
        <v/>
      </c>
      <c r="L247" s="5" t="str">
        <f>Elenco_CER_comune_appoggio!N247</f>
        <v/>
      </c>
    </row>
    <row r="248">
      <c r="A248" s="27" t="str">
        <f>Elenco_CER_comune_appoggio!A248</f>
        <v>TRENTO</v>
      </c>
      <c r="B248" s="27">
        <f>Elenco_CER_comune_appoggio!B248</f>
        <v>38121</v>
      </c>
      <c r="C248" s="27" t="str">
        <f>Elenco_CER_comune_appoggio!C248</f>
        <v>MATTARELLO</v>
      </c>
      <c r="D248" s="27" t="str">
        <f>Elenco_CER_comune_appoggio!E248</f>
        <v>ROVERETO NORD</v>
      </c>
      <c r="E248" s="27" t="str">
        <f>Elenco_CER_comune_appoggio!F248</f>
        <v>AC221E00014</v>
      </c>
      <c r="F248" s="27" t="str">
        <f>Elenco_CER_comune_appoggio!H248</f>
        <v>EYCO SOCIETÀ COOPERATIVA
GREENLAND</v>
      </c>
      <c r="G248" s="27" t="str">
        <f>Elenco_CER_comune_appoggio!I248</f>
        <v>CER SOLIDALE TRENTINA
CER VALLAGARINA</v>
      </c>
      <c r="H248" s="5" t="str">
        <f>Elenco_CER_comune_appoggio!J248</f>
        <v/>
      </c>
      <c r="I248" s="5" t="str">
        <f>Elenco_CER_comune_appoggio!K248</f>
        <v/>
      </c>
      <c r="J248" s="5" t="str">
        <f>Elenco_CER_comune_appoggio!L248</f>
        <v/>
      </c>
      <c r="K248" s="5" t="str">
        <f>Elenco_CER_comune_appoggio!M248</f>
        <v/>
      </c>
      <c r="L248" s="5" t="str">
        <f>Elenco_CER_comune_appoggio!N248</f>
        <v/>
      </c>
    </row>
    <row r="249">
      <c r="A249" s="27" t="str">
        <f>Elenco_CER_comune_appoggio!A249</f>
        <v>TRENTO</v>
      </c>
      <c r="B249" s="27">
        <f>Elenco_CER_comune_appoggio!B249</f>
        <v>38121</v>
      </c>
      <c r="C249" s="27" t="str">
        <f>Elenco_CER_comune_appoggio!C249</f>
        <v>MATTARELLO</v>
      </c>
      <c r="D249" s="27" t="str">
        <f>Elenco_CER_comune_appoggio!E249</f>
        <v>TN SUD</v>
      </c>
      <c r="E249" s="27" t="str">
        <f>Elenco_CER_comune_appoggio!F249</f>
        <v>AC221E00015</v>
      </c>
      <c r="F249" s="27" t="str">
        <f>Elenco_CER_comune_appoggio!H249</f>
        <v/>
      </c>
      <c r="G249" s="27" t="str">
        <f>Elenco_CER_comune_appoggio!I249</f>
        <v>CER CAR</v>
      </c>
      <c r="H249" s="5" t="str">
        <f>Elenco_CER_comune_appoggio!J249</f>
        <v/>
      </c>
      <c r="I249" s="5" t="str">
        <f>Elenco_CER_comune_appoggio!K249</f>
        <v/>
      </c>
      <c r="J249" s="5" t="str">
        <f>Elenco_CER_comune_appoggio!L249</f>
        <v/>
      </c>
      <c r="K249" s="5" t="str">
        <f>Elenco_CER_comune_appoggio!M249</f>
        <v/>
      </c>
      <c r="L249" s="5" t="str">
        <f>Elenco_CER_comune_appoggio!N249</f>
        <v/>
      </c>
    </row>
    <row r="250">
      <c r="A250" s="27" t="str">
        <f>Elenco_CER_comune_appoggio!A250</f>
        <v>TRENTO</v>
      </c>
      <c r="B250" s="27">
        <f>Elenco_CER_comune_appoggio!B250</f>
        <v>38121</v>
      </c>
      <c r="C250" s="27" t="str">
        <f>Elenco_CER_comune_appoggio!C250</f>
        <v>MEANO</v>
      </c>
      <c r="D250" s="27" t="str">
        <f>Elenco_CER_comune_appoggio!E250</f>
        <v>LAVIS</v>
      </c>
      <c r="E250" s="27" t="str">
        <f>Elenco_CER_comune_appoggio!F250</f>
        <v>AC221E00018</v>
      </c>
      <c r="F250" s="27" t="str">
        <f>Elenco_CER_comune_appoggio!H250</f>
        <v>CER ZARGA
FONDAZIONE SOLERGIA</v>
      </c>
      <c r="G250" s="27" t="str">
        <f>Elenco_CER_comune_appoggio!I250</f>
        <v>CER CAR
CER DEL SARCA
KONCERT</v>
      </c>
      <c r="H250" s="5" t="str">
        <f>Elenco_CER_comune_appoggio!J250</f>
        <v/>
      </c>
      <c r="I250" s="5" t="str">
        <f>Elenco_CER_comune_appoggio!K250</f>
        <v/>
      </c>
      <c r="J250" s="5" t="str">
        <f>Elenco_CER_comune_appoggio!L250</f>
        <v/>
      </c>
      <c r="K250" s="5" t="str">
        <f>Elenco_CER_comune_appoggio!M250</f>
        <v/>
      </c>
      <c r="L250" s="5" t="str">
        <f>Elenco_CER_comune_appoggio!N250</f>
        <v/>
      </c>
    </row>
    <row r="251">
      <c r="A251" s="27" t="str">
        <f>Elenco_CER_comune_appoggio!A251</f>
        <v>TRENTO</v>
      </c>
      <c r="B251" s="27">
        <f>Elenco_CER_comune_appoggio!B251</f>
        <v>38121</v>
      </c>
      <c r="C251" s="27" t="str">
        <f>Elenco_CER_comune_appoggio!C251</f>
        <v>RAVINA</v>
      </c>
      <c r="D251" s="27" t="str">
        <f>Elenco_CER_comune_appoggio!E251</f>
        <v>TN SUD</v>
      </c>
      <c r="E251" s="27" t="str">
        <f>Elenco_CER_comune_appoggio!F251</f>
        <v>AC221E00015</v>
      </c>
      <c r="F251" s="27" t="str">
        <f>Elenco_CER_comune_appoggio!H251</f>
        <v/>
      </c>
      <c r="G251" s="27" t="str">
        <f>Elenco_CER_comune_appoggio!I251</f>
        <v>CER CAR</v>
      </c>
      <c r="H251" s="5" t="str">
        <f>Elenco_CER_comune_appoggio!J251</f>
        <v/>
      </c>
      <c r="I251" s="5" t="str">
        <f>Elenco_CER_comune_appoggio!K251</f>
        <v/>
      </c>
      <c r="J251" s="5" t="str">
        <f>Elenco_CER_comune_appoggio!L251</f>
        <v/>
      </c>
      <c r="K251" s="5" t="str">
        <f>Elenco_CER_comune_appoggio!M251</f>
        <v/>
      </c>
      <c r="L251" s="5" t="str">
        <f>Elenco_CER_comune_appoggio!N251</f>
        <v/>
      </c>
    </row>
    <row r="252">
      <c r="A252" s="27" t="str">
        <f>Elenco_CER_comune_appoggio!A252</f>
        <v>TRENTO</v>
      </c>
      <c r="B252" s="27">
        <f>Elenco_CER_comune_appoggio!B252</f>
        <v>38121</v>
      </c>
      <c r="C252" s="27" t="str">
        <f>Elenco_CER_comune_appoggio!C252</f>
        <v>SARDAGNA VANEZE</v>
      </c>
      <c r="D252" s="27" t="str">
        <f>Elenco_CER_comune_appoggio!E252</f>
        <v>P.S. GIORGIO</v>
      </c>
      <c r="E252" s="27" t="str">
        <f>Elenco_CER_comune_appoggio!F252</f>
        <v>AC221E00019</v>
      </c>
      <c r="F252" s="27" t="str">
        <f>Elenco_CER_comune_appoggio!H252</f>
        <v>CER CAR</v>
      </c>
      <c r="G252" s="27" t="str">
        <f>Elenco_CER_comune_appoggio!I252</f>
        <v>KONCERT
TECER</v>
      </c>
      <c r="H252" s="5" t="str">
        <f>Elenco_CER_comune_appoggio!J252</f>
        <v/>
      </c>
      <c r="I252" s="5" t="str">
        <f>Elenco_CER_comune_appoggio!K252</f>
        <v/>
      </c>
      <c r="J252" s="5" t="str">
        <f>Elenco_CER_comune_appoggio!L252</f>
        <v/>
      </c>
      <c r="K252" s="5" t="str">
        <f>Elenco_CER_comune_appoggio!M252</f>
        <v/>
      </c>
      <c r="L252" s="5" t="str">
        <f>Elenco_CER_comune_appoggio!N252</f>
        <v/>
      </c>
    </row>
    <row r="253">
      <c r="A253" s="27" t="str">
        <f>Elenco_CER_comune_appoggio!A253</f>
        <v>TRENTO</v>
      </c>
      <c r="B253" s="27">
        <f>Elenco_CER_comune_appoggio!B253</f>
        <v>38121</v>
      </c>
      <c r="C253" s="27" t="str">
        <f>Elenco_CER_comune_appoggio!C253</f>
        <v>TRENTO A</v>
      </c>
      <c r="D253" s="27" t="str">
        <f>Elenco_CER_comune_appoggio!E253</f>
        <v>LAVIS</v>
      </c>
      <c r="E253" s="27" t="str">
        <f>Elenco_CER_comune_appoggio!F253</f>
        <v>AC221E00018</v>
      </c>
      <c r="F253" s="27" t="str">
        <f>Elenco_CER_comune_appoggio!H253</f>
        <v>CER ZARGA
FONDAZIONE SOLERGIA</v>
      </c>
      <c r="G253" s="27" t="str">
        <f>Elenco_CER_comune_appoggio!I253</f>
        <v>CER CAR
CER DEL SARCA
KONCERT</v>
      </c>
      <c r="H253" s="5" t="str">
        <f>Elenco_CER_comune_appoggio!J253</f>
        <v/>
      </c>
      <c r="I253" s="5" t="str">
        <f>Elenco_CER_comune_appoggio!K253</f>
        <v/>
      </c>
      <c r="J253" s="5" t="str">
        <f>Elenco_CER_comune_appoggio!L253</f>
        <v/>
      </c>
      <c r="K253" s="5" t="str">
        <f>Elenco_CER_comune_appoggio!M253</f>
        <v/>
      </c>
      <c r="L253" s="5" t="str">
        <f>Elenco_CER_comune_appoggio!N253</f>
        <v/>
      </c>
    </row>
    <row r="254">
      <c r="A254" s="27" t="str">
        <f>Elenco_CER_comune_appoggio!A254</f>
        <v>TRENTO</v>
      </c>
      <c r="B254" s="27">
        <f>Elenco_CER_comune_appoggio!B254</f>
        <v>38121</v>
      </c>
      <c r="C254" s="27" t="str">
        <f>Elenco_CER_comune_appoggio!C254</f>
        <v>TRENTO A</v>
      </c>
      <c r="D254" s="27" t="str">
        <f>Elenco_CER_comune_appoggio!E254</f>
        <v>P.S. GIORGIO</v>
      </c>
      <c r="E254" s="27" t="str">
        <f>Elenco_CER_comune_appoggio!F254</f>
        <v>AC221E00019</v>
      </c>
      <c r="F254" s="27" t="str">
        <f>Elenco_CER_comune_appoggio!H254</f>
        <v>CER CAR</v>
      </c>
      <c r="G254" s="27" t="str">
        <f>Elenco_CER_comune_appoggio!I254</f>
        <v>KONCERT
TECER</v>
      </c>
      <c r="H254" s="5" t="str">
        <f>Elenco_CER_comune_appoggio!J254</f>
        <v/>
      </c>
      <c r="I254" s="5" t="str">
        <f>Elenco_CER_comune_appoggio!K254</f>
        <v/>
      </c>
      <c r="J254" s="5" t="str">
        <f>Elenco_CER_comune_appoggio!L254</f>
        <v/>
      </c>
      <c r="K254" s="5" t="str">
        <f>Elenco_CER_comune_appoggio!M254</f>
        <v/>
      </c>
      <c r="L254" s="5" t="str">
        <f>Elenco_CER_comune_appoggio!N254</f>
        <v/>
      </c>
    </row>
    <row r="255">
      <c r="A255" s="27" t="str">
        <f>Elenco_CER_comune_appoggio!A255</f>
        <v>TRENTO</v>
      </c>
      <c r="B255" s="27">
        <f>Elenco_CER_comune_appoggio!B255</f>
        <v>38121</v>
      </c>
      <c r="C255" s="27" t="str">
        <f>Elenco_CER_comune_appoggio!C255</f>
        <v>TRENTO A</v>
      </c>
      <c r="D255" s="27" t="str">
        <f>Elenco_CER_comune_appoggio!E255</f>
        <v>TN SUD</v>
      </c>
      <c r="E255" s="27" t="str">
        <f>Elenco_CER_comune_appoggio!F255</f>
        <v>AC221E00015</v>
      </c>
      <c r="F255" s="27" t="str">
        <f>Elenco_CER_comune_appoggio!H255</f>
        <v/>
      </c>
      <c r="G255" s="27" t="str">
        <f>Elenco_CER_comune_appoggio!I255</f>
        <v>CER CAR</v>
      </c>
      <c r="H255" s="5" t="str">
        <f>Elenco_CER_comune_appoggio!J255</f>
        <v/>
      </c>
      <c r="I255" s="5" t="str">
        <f>Elenco_CER_comune_appoggio!K255</f>
        <v/>
      </c>
      <c r="J255" s="5" t="str">
        <f>Elenco_CER_comune_appoggio!L255</f>
        <v/>
      </c>
      <c r="K255" s="5" t="str">
        <f>Elenco_CER_comune_appoggio!M255</f>
        <v/>
      </c>
      <c r="L255" s="5" t="str">
        <f>Elenco_CER_comune_appoggio!N255</f>
        <v/>
      </c>
    </row>
    <row r="256">
      <c r="A256" s="27" t="str">
        <f>Elenco_CER_comune_appoggio!A256</f>
        <v>TRENTO</v>
      </c>
      <c r="B256" s="27">
        <f>Elenco_CER_comune_appoggio!B256</f>
        <v>38121</v>
      </c>
      <c r="C256" s="27" t="str">
        <f>Elenco_CER_comune_appoggio!C256</f>
        <v>TRENTO B</v>
      </c>
      <c r="D256" s="27" t="str">
        <f>Elenco_CER_comune_appoggio!E256</f>
        <v>P.S. GIORGIO</v>
      </c>
      <c r="E256" s="27" t="str">
        <f>Elenco_CER_comune_appoggio!F256</f>
        <v>AC221E00019</v>
      </c>
      <c r="F256" s="27" t="str">
        <f>Elenco_CER_comune_appoggio!H256</f>
        <v>CER CAR</v>
      </c>
      <c r="G256" s="27" t="str">
        <f>Elenco_CER_comune_appoggio!I256</f>
        <v>KONCERT
TECER</v>
      </c>
      <c r="H256" s="5" t="str">
        <f>Elenco_CER_comune_appoggio!J256</f>
        <v/>
      </c>
      <c r="I256" s="5" t="str">
        <f>Elenco_CER_comune_appoggio!K256</f>
        <v/>
      </c>
      <c r="J256" s="5" t="str">
        <f>Elenco_CER_comune_appoggio!L256</f>
        <v/>
      </c>
      <c r="K256" s="5" t="str">
        <f>Elenco_CER_comune_appoggio!M256</f>
        <v/>
      </c>
      <c r="L256" s="5" t="str">
        <f>Elenco_CER_comune_appoggio!N256</f>
        <v/>
      </c>
    </row>
    <row r="257">
      <c r="A257" s="27" t="str">
        <f>Elenco_CER_comune_appoggio!A257</f>
        <v>TRENTO</v>
      </c>
      <c r="B257" s="27">
        <f>Elenco_CER_comune_appoggio!B257</f>
        <v>38121</v>
      </c>
      <c r="C257" s="27" t="str">
        <f>Elenco_CER_comune_appoggio!C257</f>
        <v>TRENTO B</v>
      </c>
      <c r="D257" s="27" t="str">
        <f>Elenco_CER_comune_appoggio!E257</f>
        <v>TN SUD</v>
      </c>
      <c r="E257" s="27" t="str">
        <f>Elenco_CER_comune_appoggio!F257</f>
        <v>AC221E00015</v>
      </c>
      <c r="F257" s="27" t="str">
        <f>Elenco_CER_comune_appoggio!H257</f>
        <v/>
      </c>
      <c r="G257" s="27" t="str">
        <f>Elenco_CER_comune_appoggio!I257</f>
        <v>CER CAR</v>
      </c>
      <c r="H257" s="5" t="str">
        <f>Elenco_CER_comune_appoggio!J257</f>
        <v/>
      </c>
      <c r="I257" s="5" t="str">
        <f>Elenco_CER_comune_appoggio!K257</f>
        <v/>
      </c>
      <c r="J257" s="5" t="str">
        <f>Elenco_CER_comune_appoggio!L257</f>
        <v/>
      </c>
      <c r="K257" s="5" t="str">
        <f>Elenco_CER_comune_appoggio!M257</f>
        <v/>
      </c>
      <c r="L257" s="5" t="str">
        <f>Elenco_CER_comune_appoggio!N257</f>
        <v/>
      </c>
    </row>
    <row r="258">
      <c r="A258" s="27" t="str">
        <f>Elenco_CER_comune_appoggio!A258</f>
        <v>TRENTO</v>
      </c>
      <c r="B258" s="27">
        <f>Elenco_CER_comune_appoggio!B258</f>
        <v>38121</v>
      </c>
      <c r="C258" s="27" t="str">
        <f>Elenco_CER_comune_appoggio!C258</f>
        <v>TRENTO BONDONE</v>
      </c>
      <c r="D258" s="27" t="str">
        <f>Elenco_CER_comune_appoggio!E258</f>
        <v>P.S. GIORGIO</v>
      </c>
      <c r="E258" s="27" t="str">
        <f>Elenco_CER_comune_appoggio!F258</f>
        <v>AC221E00019</v>
      </c>
      <c r="F258" s="27" t="str">
        <f>Elenco_CER_comune_appoggio!H258</f>
        <v>CER CAR</v>
      </c>
      <c r="G258" s="27" t="str">
        <f>Elenco_CER_comune_appoggio!I258</f>
        <v>KONCERT
TECER</v>
      </c>
      <c r="H258" s="5" t="str">
        <f>Elenco_CER_comune_appoggio!J258</f>
        <v/>
      </c>
      <c r="I258" s="5" t="str">
        <f>Elenco_CER_comune_appoggio!K258</f>
        <v/>
      </c>
      <c r="J258" s="5" t="str">
        <f>Elenco_CER_comune_appoggio!L258</f>
        <v/>
      </c>
      <c r="K258" s="5" t="str">
        <f>Elenco_CER_comune_appoggio!M258</f>
        <v/>
      </c>
      <c r="L258" s="5" t="str">
        <f>Elenco_CER_comune_appoggio!N258</f>
        <v/>
      </c>
    </row>
    <row r="259">
      <c r="A259" s="27" t="str">
        <f>Elenco_CER_comune_appoggio!A259</f>
        <v>TRENTO</v>
      </c>
      <c r="B259" s="27">
        <f>Elenco_CER_comune_appoggio!B259</f>
        <v>38121</v>
      </c>
      <c r="C259" s="27" t="str">
        <f>Elenco_CER_comune_appoggio!C259</f>
        <v>TRENTO BONDONE</v>
      </c>
      <c r="D259" s="27" t="str">
        <f>Elenco_CER_comune_appoggio!E259</f>
        <v>S.MASSENZA</v>
      </c>
      <c r="E259" s="27" t="str">
        <f>Elenco_CER_comune_appoggio!F259</f>
        <v>AC221E00009</v>
      </c>
      <c r="F259" s="27" t="str">
        <f>Elenco_CER_comune_appoggio!H259</f>
        <v/>
      </c>
      <c r="G259" s="27" t="str">
        <f>Elenco_CER_comune_appoggio!I259</f>
        <v>CER DEL SARCA
CER VALLE DEI LAGHI</v>
      </c>
      <c r="H259" s="5" t="str">
        <f>Elenco_CER_comune_appoggio!J259</f>
        <v/>
      </c>
      <c r="I259" s="5" t="str">
        <f>Elenco_CER_comune_appoggio!K259</f>
        <v/>
      </c>
      <c r="J259" s="5" t="str">
        <f>Elenco_CER_comune_appoggio!L259</f>
        <v/>
      </c>
      <c r="K259" s="5" t="str">
        <f>Elenco_CER_comune_appoggio!M259</f>
        <v/>
      </c>
      <c r="L259" s="5" t="str">
        <f>Elenco_CER_comune_appoggio!N259</f>
        <v/>
      </c>
    </row>
    <row r="260">
      <c r="A260" s="27" t="str">
        <f>Elenco_CER_comune_appoggio!A260</f>
        <v>TRENTO</v>
      </c>
      <c r="B260" s="27">
        <f>Elenco_CER_comune_appoggio!B260</f>
        <v>38121</v>
      </c>
      <c r="C260" s="27" t="str">
        <f>Elenco_CER_comune_appoggio!C260</f>
        <v>TRENTO C</v>
      </c>
      <c r="D260" s="27" t="str">
        <f>Elenco_CER_comune_appoggio!E260</f>
        <v>LAVIS</v>
      </c>
      <c r="E260" s="27" t="str">
        <f>Elenco_CER_comune_appoggio!F260</f>
        <v>AC221E00018</v>
      </c>
      <c r="F260" s="27" t="str">
        <f>Elenco_CER_comune_appoggio!H260</f>
        <v>CER ZARGA
FONDAZIONE SOLERGIA</v>
      </c>
      <c r="G260" s="27" t="str">
        <f>Elenco_CER_comune_appoggio!I260</f>
        <v>CER CAR
CER DEL SARCA
KONCERT</v>
      </c>
      <c r="H260" s="5" t="str">
        <f>Elenco_CER_comune_appoggio!J260</f>
        <v/>
      </c>
      <c r="I260" s="5" t="str">
        <f>Elenco_CER_comune_appoggio!K260</f>
        <v/>
      </c>
      <c r="J260" s="5" t="str">
        <f>Elenco_CER_comune_appoggio!L260</f>
        <v/>
      </c>
      <c r="K260" s="5" t="str">
        <f>Elenco_CER_comune_appoggio!M260</f>
        <v/>
      </c>
      <c r="L260" s="5" t="str">
        <f>Elenco_CER_comune_appoggio!N260</f>
        <v/>
      </c>
    </row>
    <row r="261">
      <c r="A261" s="27" t="str">
        <f>Elenco_CER_comune_appoggio!A261</f>
        <v>TRENTO</v>
      </c>
      <c r="B261" s="27">
        <f>Elenco_CER_comune_appoggio!B261</f>
        <v>38121</v>
      </c>
      <c r="C261" s="27" t="str">
        <f>Elenco_CER_comune_appoggio!C261</f>
        <v>TRENTO C</v>
      </c>
      <c r="D261" s="27" t="str">
        <f>Elenco_CER_comune_appoggio!E261</f>
        <v>P.S. GIORGIO</v>
      </c>
      <c r="E261" s="27" t="str">
        <f>Elenco_CER_comune_appoggio!F261</f>
        <v>AC221E00019</v>
      </c>
      <c r="F261" s="27" t="str">
        <f>Elenco_CER_comune_appoggio!H261</f>
        <v>CER CAR</v>
      </c>
      <c r="G261" s="27" t="str">
        <f>Elenco_CER_comune_appoggio!I261</f>
        <v>KONCERT
TECER</v>
      </c>
      <c r="H261" s="5" t="str">
        <f>Elenco_CER_comune_appoggio!J261</f>
        <v/>
      </c>
      <c r="I261" s="5" t="str">
        <f>Elenco_CER_comune_appoggio!K261</f>
        <v/>
      </c>
      <c r="J261" s="5" t="str">
        <f>Elenco_CER_comune_appoggio!L261</f>
        <v/>
      </c>
      <c r="K261" s="5" t="str">
        <f>Elenco_CER_comune_appoggio!M261</f>
        <v/>
      </c>
      <c r="L261" s="5" t="str">
        <f>Elenco_CER_comune_appoggio!N261</f>
        <v/>
      </c>
    </row>
    <row r="262">
      <c r="A262" s="27" t="str">
        <f>Elenco_CER_comune_appoggio!A262</f>
        <v>TRENTO</v>
      </c>
      <c r="B262" s="27">
        <f>Elenco_CER_comune_appoggio!B262</f>
        <v>38121</v>
      </c>
      <c r="C262" s="27" t="str">
        <f>Elenco_CER_comune_appoggio!C262</f>
        <v>TRENTO C</v>
      </c>
      <c r="D262" s="27" t="str">
        <f>Elenco_CER_comune_appoggio!E262</f>
        <v>TN SUD</v>
      </c>
      <c r="E262" s="27" t="str">
        <f>Elenco_CER_comune_appoggio!F262</f>
        <v>AC221E00015</v>
      </c>
      <c r="F262" s="27" t="str">
        <f>Elenco_CER_comune_appoggio!H262</f>
        <v/>
      </c>
      <c r="G262" s="27" t="str">
        <f>Elenco_CER_comune_appoggio!I262</f>
        <v>CER CAR</v>
      </c>
      <c r="H262" s="5" t="str">
        <f>Elenco_CER_comune_appoggio!J262</f>
        <v/>
      </c>
      <c r="I262" s="5" t="str">
        <f>Elenco_CER_comune_appoggio!K262</f>
        <v/>
      </c>
      <c r="J262" s="5" t="str">
        <f>Elenco_CER_comune_appoggio!L262</f>
        <v/>
      </c>
      <c r="K262" s="5" t="str">
        <f>Elenco_CER_comune_appoggio!M262</f>
        <v/>
      </c>
      <c r="L262" s="5" t="str">
        <f>Elenco_CER_comune_appoggio!N262</f>
        <v/>
      </c>
    </row>
    <row r="263">
      <c r="A263" s="27" t="str">
        <f>Elenco_CER_comune_appoggio!A263</f>
        <v>TRENTO</v>
      </c>
      <c r="B263" s="27">
        <f>Elenco_CER_comune_appoggio!B263</f>
        <v>38121</v>
      </c>
      <c r="C263" s="27" t="str">
        <f>Elenco_CER_comune_appoggio!C263</f>
        <v>VILLAZZANO</v>
      </c>
      <c r="D263" s="27" t="str">
        <f>Elenco_CER_comune_appoggio!E263</f>
        <v>CALDONAZZO</v>
      </c>
      <c r="E263" s="27" t="str">
        <f>Elenco_CER_comune_appoggio!F263</f>
        <v>AC221E00020</v>
      </c>
      <c r="F263" s="27" t="str">
        <f>Elenco_CER_comune_appoggio!H263</f>
        <v>GREENLAND</v>
      </c>
      <c r="G263" s="27" t="str">
        <f>Elenco_CER_comune_appoggio!I263</f>
        <v>CER TENNA</v>
      </c>
      <c r="H263" s="5" t="str">
        <f>Elenco_CER_comune_appoggio!J263</f>
        <v/>
      </c>
      <c r="I263" s="5" t="str">
        <f>Elenco_CER_comune_appoggio!K263</f>
        <v/>
      </c>
      <c r="J263" s="5" t="str">
        <f>Elenco_CER_comune_appoggio!L263</f>
        <v/>
      </c>
      <c r="K263" s="5" t="str">
        <f>Elenco_CER_comune_appoggio!M263</f>
        <v/>
      </c>
      <c r="L263" s="5" t="str">
        <f>Elenco_CER_comune_appoggio!N263</f>
        <v/>
      </c>
    </row>
    <row r="264">
      <c r="A264" s="27" t="str">
        <f>Elenco_CER_comune_appoggio!A264</f>
        <v>TRENTO</v>
      </c>
      <c r="B264" s="27">
        <f>Elenco_CER_comune_appoggio!B264</f>
        <v>38121</v>
      </c>
      <c r="C264" s="27" t="str">
        <f>Elenco_CER_comune_appoggio!C264</f>
        <v>VILLAZZANO</v>
      </c>
      <c r="D264" s="27" t="str">
        <f>Elenco_CER_comune_appoggio!E264</f>
        <v>P.S. GIORGIO</v>
      </c>
      <c r="E264" s="27" t="str">
        <f>Elenco_CER_comune_appoggio!F264</f>
        <v>AC221E00019</v>
      </c>
      <c r="F264" s="27" t="str">
        <f>Elenco_CER_comune_appoggio!H264</f>
        <v>CER CAR</v>
      </c>
      <c r="G264" s="27" t="str">
        <f>Elenco_CER_comune_appoggio!I264</f>
        <v>KONCERT
TECER</v>
      </c>
      <c r="H264" s="5" t="str">
        <f>Elenco_CER_comune_appoggio!J264</f>
        <v/>
      </c>
      <c r="I264" s="5" t="str">
        <f>Elenco_CER_comune_appoggio!K264</f>
        <v/>
      </c>
      <c r="J264" s="5" t="str">
        <f>Elenco_CER_comune_appoggio!L264</f>
        <v/>
      </c>
      <c r="K264" s="5" t="str">
        <f>Elenco_CER_comune_appoggio!M264</f>
        <v/>
      </c>
      <c r="L264" s="5" t="str">
        <f>Elenco_CER_comune_appoggio!N264</f>
        <v/>
      </c>
    </row>
    <row r="265">
      <c r="A265" s="27" t="str">
        <f>Elenco_CER_comune_appoggio!A265</f>
        <v>TRENTO</v>
      </c>
      <c r="B265" s="27">
        <f>Elenco_CER_comune_appoggio!B265</f>
        <v>38121</v>
      </c>
      <c r="C265" s="27" t="str">
        <f>Elenco_CER_comune_appoggio!C265</f>
        <v>VILLAZZANO</v>
      </c>
      <c r="D265" s="27" t="str">
        <f>Elenco_CER_comune_appoggio!E265</f>
        <v>TN SUD</v>
      </c>
      <c r="E265" s="27" t="str">
        <f>Elenco_CER_comune_appoggio!F265</f>
        <v>AC221E00015</v>
      </c>
      <c r="F265" s="27" t="str">
        <f>Elenco_CER_comune_appoggio!H265</f>
        <v/>
      </c>
      <c r="G265" s="27" t="str">
        <f>Elenco_CER_comune_appoggio!I265</f>
        <v>CER CAR</v>
      </c>
      <c r="H265" s="5" t="str">
        <f>Elenco_CER_comune_appoggio!J265</f>
        <v/>
      </c>
      <c r="I265" s="5" t="str">
        <f>Elenco_CER_comune_appoggio!K265</f>
        <v/>
      </c>
      <c r="J265" s="5" t="str">
        <f>Elenco_CER_comune_appoggio!L265</f>
        <v/>
      </c>
      <c r="K265" s="5" t="str">
        <f>Elenco_CER_comune_appoggio!M265</f>
        <v/>
      </c>
      <c r="L265" s="5" t="str">
        <f>Elenco_CER_comune_appoggio!N265</f>
        <v/>
      </c>
    </row>
    <row r="266">
      <c r="A266" s="27" t="str">
        <f>Elenco_CER_comune_appoggio!A266</f>
        <v>VALDAONE</v>
      </c>
      <c r="B266" s="27">
        <f>Elenco_CER_comune_appoggio!B266</f>
        <v>38091</v>
      </c>
      <c r="C266" s="27" t="str">
        <f>Elenco_CER_comune_appoggio!C266</f>
        <v>BERSONE</v>
      </c>
      <c r="D266" s="27" t="str">
        <f>Elenco_CER_comune_appoggio!E266</f>
        <v>CIMEGO</v>
      </c>
      <c r="E266" s="27" t="str">
        <f>Elenco_CER_comune_appoggio!F266</f>
        <v>AC221E00001</v>
      </c>
      <c r="F266" s="27" t="str">
        <f>Elenco_CER_comune_appoggio!H266</f>
        <v/>
      </c>
      <c r="G266" s="27" t="str">
        <f>Elenco_CER_comune_appoggio!I266</f>
        <v/>
      </c>
      <c r="H266" s="5" t="str">
        <f>Elenco_CER_comune_appoggio!J266</f>
        <v/>
      </c>
      <c r="I266" s="5" t="str">
        <f>Elenco_CER_comune_appoggio!K266</f>
        <v/>
      </c>
      <c r="J266" s="5" t="str">
        <f>Elenco_CER_comune_appoggio!L266</f>
        <v/>
      </c>
      <c r="K266" s="5" t="str">
        <f>Elenco_CER_comune_appoggio!M266</f>
        <v/>
      </c>
      <c r="L266" s="5" t="str">
        <f>Elenco_CER_comune_appoggio!N266</f>
        <v/>
      </c>
    </row>
    <row r="267">
      <c r="A267" s="27" t="str">
        <f>Elenco_CER_comune_appoggio!A267</f>
        <v>VALDAONE</v>
      </c>
      <c r="B267" s="27">
        <f>Elenco_CER_comune_appoggio!B267</f>
        <v>38091</v>
      </c>
      <c r="C267" s="27" t="str">
        <f>Elenco_CER_comune_appoggio!C267</f>
        <v>DAONE</v>
      </c>
      <c r="D267" s="27" t="str">
        <f>Elenco_CER_comune_appoggio!E267</f>
        <v>CIMEGO</v>
      </c>
      <c r="E267" s="27" t="str">
        <f>Elenco_CER_comune_appoggio!F267</f>
        <v>AC221E00001</v>
      </c>
      <c r="F267" s="27" t="str">
        <f>Elenco_CER_comune_appoggio!H267</f>
        <v/>
      </c>
      <c r="G267" s="27" t="str">
        <f>Elenco_CER_comune_appoggio!I267</f>
        <v/>
      </c>
      <c r="H267" s="5" t="str">
        <f>Elenco_CER_comune_appoggio!J267</f>
        <v/>
      </c>
      <c r="I267" s="5" t="str">
        <f>Elenco_CER_comune_appoggio!K267</f>
        <v/>
      </c>
      <c r="J267" s="5" t="str">
        <f>Elenco_CER_comune_appoggio!L267</f>
        <v/>
      </c>
      <c r="K267" s="5" t="str">
        <f>Elenco_CER_comune_appoggio!M267</f>
        <v/>
      </c>
      <c r="L267" s="5" t="str">
        <f>Elenco_CER_comune_appoggio!N267</f>
        <v/>
      </c>
    </row>
    <row r="268">
      <c r="A268" s="27" t="str">
        <f>Elenco_CER_comune_appoggio!A268</f>
        <v>VALDAONE</v>
      </c>
      <c r="B268" s="27">
        <f>Elenco_CER_comune_appoggio!B268</f>
        <v>38091</v>
      </c>
      <c r="C268" s="27" t="str">
        <f>Elenco_CER_comune_appoggio!C268</f>
        <v>PRASO</v>
      </c>
      <c r="D268" s="27" t="str">
        <f>Elenco_CER_comune_appoggio!E268</f>
        <v>CIMEGO</v>
      </c>
      <c r="E268" s="27" t="str">
        <f>Elenco_CER_comune_appoggio!F268</f>
        <v>AC221E00001</v>
      </c>
      <c r="F268" s="27" t="str">
        <f>Elenco_CER_comune_appoggio!H268</f>
        <v/>
      </c>
      <c r="G268" s="27" t="str">
        <f>Elenco_CER_comune_appoggio!I268</f>
        <v/>
      </c>
      <c r="H268" s="5" t="str">
        <f>Elenco_CER_comune_appoggio!J268</f>
        <v/>
      </c>
      <c r="I268" s="5" t="str">
        <f>Elenco_CER_comune_appoggio!K268</f>
        <v/>
      </c>
      <c r="J268" s="5" t="str">
        <f>Elenco_CER_comune_appoggio!L268</f>
        <v/>
      </c>
      <c r="K268" s="5" t="str">
        <f>Elenco_CER_comune_appoggio!M268</f>
        <v/>
      </c>
      <c r="L268" s="5" t="str">
        <f>Elenco_CER_comune_appoggio!N268</f>
        <v/>
      </c>
    </row>
    <row r="269">
      <c r="A269" s="27" t="str">
        <f>Elenco_CER_comune_appoggio!A269</f>
        <v>VALFLORIANA</v>
      </c>
      <c r="B269" s="27">
        <f>Elenco_CER_comune_appoggio!B269</f>
        <v>38040</v>
      </c>
      <c r="C269" s="27" t="str">
        <f>Elenco_CER_comune_appoggio!C269</f>
        <v>VALFLORIANA</v>
      </c>
      <c r="D269" s="27" t="str">
        <f>Elenco_CER_comune_appoggio!E269</f>
        <v>VARENA</v>
      </c>
      <c r="E269" s="27" t="str">
        <f>Elenco_CER_comune_appoggio!F269</f>
        <v>AC221E00022</v>
      </c>
      <c r="F269" s="27" t="str">
        <f>Elenco_CER_comune_appoggio!H269</f>
        <v>EYCO SOCIETÀ COOPERATIVA</v>
      </c>
      <c r="G269" s="27" t="str">
        <f>Elenco_CER_comune_appoggio!I269</f>
        <v>CER CEMBRA
CER FIEMME</v>
      </c>
      <c r="H269" s="5" t="str">
        <f>Elenco_CER_comune_appoggio!J269</f>
        <v/>
      </c>
      <c r="I269" s="5" t="str">
        <f>Elenco_CER_comune_appoggio!K269</f>
        <v/>
      </c>
      <c r="J269" s="5" t="str">
        <f>Elenco_CER_comune_appoggio!L269</f>
        <v/>
      </c>
      <c r="K269" s="5" t="str">
        <f>Elenco_CER_comune_appoggio!M269</f>
        <v/>
      </c>
      <c r="L269" s="5" t="str">
        <f>Elenco_CER_comune_appoggio!N269</f>
        <v/>
      </c>
    </row>
    <row r="270">
      <c r="A270" s="27" t="str">
        <f>Elenco_CER_comune_appoggio!A270</f>
        <v>VALLARSA</v>
      </c>
      <c r="B270" s="27">
        <f>Elenco_CER_comune_appoggio!B270</f>
        <v>38060</v>
      </c>
      <c r="C270" s="27" t="str">
        <f>Elenco_CER_comune_appoggio!C270</f>
        <v>VALLARSA</v>
      </c>
      <c r="D270" s="27" t="str">
        <f>Elenco_CER_comune_appoggio!E270</f>
        <v>S.COLOMBANO</v>
      </c>
      <c r="E270" s="27" t="str">
        <f>Elenco_CER_comune_appoggio!F270</f>
        <v>AC221E00017</v>
      </c>
      <c r="F270" s="27" t="str">
        <f>Elenco_CER_comune_appoggio!H270</f>
        <v>GREENLAND</v>
      </c>
      <c r="G270" s="27" t="str">
        <f>Elenco_CER_comune_appoggio!I270</f>
        <v>CER SOLIDALE TRENTINA
ENERGIA NUOVA VALLARSA</v>
      </c>
      <c r="H270" s="5" t="str">
        <f>Elenco_CER_comune_appoggio!J270</f>
        <v/>
      </c>
      <c r="I270" s="5" t="str">
        <f>Elenco_CER_comune_appoggio!K270</f>
        <v/>
      </c>
      <c r="J270" s="5" t="str">
        <f>Elenco_CER_comune_appoggio!L270</f>
        <v/>
      </c>
      <c r="K270" s="5" t="str">
        <f>Elenco_CER_comune_appoggio!M270</f>
        <v/>
      </c>
      <c r="L270" s="5" t="str">
        <f>Elenco_CER_comune_appoggio!N270</f>
        <v/>
      </c>
    </row>
    <row r="271">
      <c r="A271" s="27" t="str">
        <f>Elenco_CER_comune_appoggio!A271</f>
        <v>VALLELAGHI</v>
      </c>
      <c r="B271" s="27">
        <f>Elenco_CER_comune_appoggio!B271</f>
        <v>38096</v>
      </c>
      <c r="C271" s="27" t="str">
        <f>Elenco_CER_comune_appoggio!C271</f>
        <v>PADERGNONE</v>
      </c>
      <c r="D271" s="27" t="str">
        <f>Elenco_CER_comune_appoggio!E271</f>
        <v>S.MASSENZA</v>
      </c>
      <c r="E271" s="27" t="str">
        <f>Elenco_CER_comune_appoggio!F271</f>
        <v>AC221E00009</v>
      </c>
      <c r="F271" s="27" t="str">
        <f>Elenco_CER_comune_appoggio!H271</f>
        <v/>
      </c>
      <c r="G271" s="27" t="str">
        <f>Elenco_CER_comune_appoggio!I271</f>
        <v>CER DEL SARCA
CER VALLE DEI LAGHI</v>
      </c>
      <c r="H271" s="5" t="str">
        <f>Elenco_CER_comune_appoggio!J271</f>
        <v/>
      </c>
      <c r="I271" s="5" t="str">
        <f>Elenco_CER_comune_appoggio!K271</f>
        <v/>
      </c>
      <c r="J271" s="5" t="str">
        <f>Elenco_CER_comune_appoggio!L271</f>
        <v/>
      </c>
      <c r="K271" s="5" t="str">
        <f>Elenco_CER_comune_appoggio!M271</f>
        <v/>
      </c>
      <c r="L271" s="5" t="str">
        <f>Elenco_CER_comune_appoggio!N271</f>
        <v/>
      </c>
    </row>
    <row r="272">
      <c r="A272" s="27" t="str">
        <f>Elenco_CER_comune_appoggio!A272</f>
        <v>VALLELAGHI</v>
      </c>
      <c r="B272" s="27">
        <f>Elenco_CER_comune_appoggio!B272</f>
        <v>38096</v>
      </c>
      <c r="C272" s="27" t="str">
        <f>Elenco_CER_comune_appoggio!C272</f>
        <v>TERLAGO</v>
      </c>
      <c r="D272" s="27" t="str">
        <f>Elenco_CER_comune_appoggio!E272</f>
        <v>P.S. GIORGIO</v>
      </c>
      <c r="E272" s="27" t="str">
        <f>Elenco_CER_comune_appoggio!F272</f>
        <v>AC221E00019</v>
      </c>
      <c r="F272" s="27" t="str">
        <f>Elenco_CER_comune_appoggio!H272</f>
        <v>CER CAR</v>
      </c>
      <c r="G272" s="27" t="str">
        <f>Elenco_CER_comune_appoggio!I272</f>
        <v>KONCERT
TECER</v>
      </c>
      <c r="H272" s="5" t="str">
        <f>Elenco_CER_comune_appoggio!J272</f>
        <v/>
      </c>
      <c r="I272" s="5" t="str">
        <f>Elenco_CER_comune_appoggio!K272</f>
        <v/>
      </c>
      <c r="J272" s="5" t="str">
        <f>Elenco_CER_comune_appoggio!L272</f>
        <v/>
      </c>
      <c r="K272" s="5" t="str">
        <f>Elenco_CER_comune_appoggio!M272</f>
        <v/>
      </c>
      <c r="L272" s="5" t="str">
        <f>Elenco_CER_comune_appoggio!N272</f>
        <v/>
      </c>
    </row>
    <row r="273">
      <c r="A273" s="27" t="str">
        <f>Elenco_CER_comune_appoggio!A273</f>
        <v>VALLELAGHI</v>
      </c>
      <c r="B273" s="27">
        <f>Elenco_CER_comune_appoggio!B273</f>
        <v>38096</v>
      </c>
      <c r="C273" s="27" t="str">
        <f>Elenco_CER_comune_appoggio!C273</f>
        <v>TERLAGO</v>
      </c>
      <c r="D273" s="27" t="str">
        <f>Elenco_CER_comune_appoggio!E273</f>
        <v>S.MASSENZA</v>
      </c>
      <c r="E273" s="27" t="str">
        <f>Elenco_CER_comune_appoggio!F273</f>
        <v>AC221E00009</v>
      </c>
      <c r="F273" s="27" t="str">
        <f>Elenco_CER_comune_appoggio!H273</f>
        <v/>
      </c>
      <c r="G273" s="27" t="str">
        <f>Elenco_CER_comune_appoggio!I273</f>
        <v>CER DEL SARCA
CER VALLE DEI LAGHI</v>
      </c>
      <c r="H273" s="5" t="str">
        <f>Elenco_CER_comune_appoggio!J273</f>
        <v/>
      </c>
      <c r="I273" s="5" t="str">
        <f>Elenco_CER_comune_appoggio!K273</f>
        <v/>
      </c>
      <c r="J273" s="5" t="str">
        <f>Elenco_CER_comune_appoggio!L273</f>
        <v/>
      </c>
      <c r="K273" s="5" t="str">
        <f>Elenco_CER_comune_appoggio!M273</f>
        <v/>
      </c>
      <c r="L273" s="5" t="str">
        <f>Elenco_CER_comune_appoggio!N273</f>
        <v/>
      </c>
    </row>
    <row r="274">
      <c r="A274" s="27" t="str">
        <f>Elenco_CER_comune_appoggio!A274</f>
        <v>VALLELAGHI</v>
      </c>
      <c r="B274" s="27">
        <f>Elenco_CER_comune_appoggio!B274</f>
        <v>38096</v>
      </c>
      <c r="C274" s="27" t="str">
        <f>Elenco_CER_comune_appoggio!C274</f>
        <v>TERLAGO (CIMA PAGANELLA)</v>
      </c>
      <c r="D274" s="27" t="str">
        <f>Elenco_CER_comune_appoggio!E274</f>
        <v>S.MICHELE</v>
      </c>
      <c r="E274" s="27" t="str">
        <f>Elenco_CER_comune_appoggio!F274</f>
        <v>AC221E00016</v>
      </c>
      <c r="F274" s="27" t="str">
        <f>Elenco_CER_comune_appoggio!H274</f>
        <v>KONCERT</v>
      </c>
      <c r="G274" s="27" t="str">
        <f>Elenco_CER_comune_appoggio!I274</f>
        <v/>
      </c>
      <c r="H274" s="5" t="str">
        <f>Elenco_CER_comune_appoggio!J274</f>
        <v/>
      </c>
      <c r="I274" s="5" t="str">
        <f>Elenco_CER_comune_appoggio!K274</f>
        <v/>
      </c>
      <c r="J274" s="5" t="str">
        <f>Elenco_CER_comune_appoggio!L274</f>
        <v/>
      </c>
      <c r="K274" s="5" t="str">
        <f>Elenco_CER_comune_appoggio!M274</f>
        <v/>
      </c>
      <c r="L274" s="5" t="str">
        <f>Elenco_CER_comune_appoggio!N274</f>
        <v/>
      </c>
    </row>
    <row r="275">
      <c r="A275" s="27" t="str">
        <f>Elenco_CER_comune_appoggio!A275</f>
        <v>VALLELAGHI</v>
      </c>
      <c r="B275" s="27">
        <f>Elenco_CER_comune_appoggio!B275</f>
        <v>38096</v>
      </c>
      <c r="C275" s="27" t="str">
        <f>Elenco_CER_comune_appoggio!C275</f>
        <v>VEZZANO</v>
      </c>
      <c r="D275" s="27" t="str">
        <f>Elenco_CER_comune_appoggio!E275</f>
        <v>NEMBIA</v>
      </c>
      <c r="E275" s="27" t="str">
        <f>Elenco_CER_comune_appoggio!F275</f>
        <v>AC221E00007</v>
      </c>
      <c r="F275" s="27" t="str">
        <f>Elenco_CER_comune_appoggio!H275</f>
        <v>EUREKA CER</v>
      </c>
      <c r="G275" s="27" t="str">
        <f>Elenco_CER_comune_appoggio!I275</f>
        <v>CER DEL SARCA</v>
      </c>
      <c r="H275" s="5" t="str">
        <f>Elenco_CER_comune_appoggio!J275</f>
        <v/>
      </c>
      <c r="I275" s="5" t="str">
        <f>Elenco_CER_comune_appoggio!K275</f>
        <v/>
      </c>
      <c r="J275" s="5" t="str">
        <f>Elenco_CER_comune_appoggio!L275</f>
        <v/>
      </c>
      <c r="K275" s="5" t="str">
        <f>Elenco_CER_comune_appoggio!M275</f>
        <v/>
      </c>
      <c r="L275" s="5" t="str">
        <f>Elenco_CER_comune_appoggio!N275</f>
        <v/>
      </c>
    </row>
    <row r="276">
      <c r="A276" s="27" t="str">
        <f>Elenco_CER_comune_appoggio!A276</f>
        <v>VALLELAGHI</v>
      </c>
      <c r="B276" s="27">
        <f>Elenco_CER_comune_appoggio!B276</f>
        <v>38096</v>
      </c>
      <c r="C276" s="27" t="str">
        <f>Elenco_CER_comune_appoggio!C276</f>
        <v>VEZZANO</v>
      </c>
      <c r="D276" s="27" t="str">
        <f>Elenco_CER_comune_appoggio!E276</f>
        <v>S.MASSENZA</v>
      </c>
      <c r="E276" s="27" t="str">
        <f>Elenco_CER_comune_appoggio!F276</f>
        <v>AC221E00009</v>
      </c>
      <c r="F276" s="27" t="str">
        <f>Elenco_CER_comune_appoggio!H276</f>
        <v/>
      </c>
      <c r="G276" s="27" t="str">
        <f>Elenco_CER_comune_appoggio!I276</f>
        <v>CER DEL SARCA
CER VALLE DEI LAGHI</v>
      </c>
      <c r="H276" s="5" t="str">
        <f>Elenco_CER_comune_appoggio!J276</f>
        <v/>
      </c>
      <c r="I276" s="5" t="str">
        <f>Elenco_CER_comune_appoggio!K276</f>
        <v/>
      </c>
      <c r="J276" s="5" t="str">
        <f>Elenco_CER_comune_appoggio!L276</f>
        <v/>
      </c>
      <c r="K276" s="5" t="str">
        <f>Elenco_CER_comune_appoggio!M276</f>
        <v/>
      </c>
      <c r="L276" s="5" t="str">
        <f>Elenco_CER_comune_appoggio!N276</f>
        <v/>
      </c>
    </row>
    <row r="277">
      <c r="A277" s="27" t="str">
        <f>Elenco_CER_comune_appoggio!A277</f>
        <v>VERMIGLIO</v>
      </c>
      <c r="B277" s="27">
        <f>Elenco_CER_comune_appoggio!B277</f>
        <v>38029</v>
      </c>
      <c r="C277" s="27" t="str">
        <f>Elenco_CER_comune_appoggio!C277</f>
        <v>VERMIGLIO</v>
      </c>
      <c r="D277" s="27" t="str">
        <f>Elenco_CER_comune_appoggio!E277</f>
        <v>OSSANA</v>
      </c>
      <c r="E277" s="27" t="str">
        <f>Elenco_CER_comune_appoggio!F277</f>
        <v>AC221E00004</v>
      </c>
      <c r="F277" s="27" t="str">
        <f>Elenco_CER_comune_appoggio!H277</f>
        <v>EYCO SOCIETÀ COOPERATIVA</v>
      </c>
      <c r="G277" s="27" t="str">
        <f>Elenco_CER_comune_appoggio!I277</f>
        <v/>
      </c>
      <c r="H277" s="5" t="str">
        <f>Elenco_CER_comune_appoggio!J277</f>
        <v/>
      </c>
      <c r="I277" s="5" t="str">
        <f>Elenco_CER_comune_appoggio!K277</f>
        <v/>
      </c>
      <c r="J277" s="5" t="str">
        <f>Elenco_CER_comune_appoggio!L277</f>
        <v/>
      </c>
      <c r="K277" s="5" t="str">
        <f>Elenco_CER_comune_appoggio!M277</f>
        <v/>
      </c>
      <c r="L277" s="5" t="str">
        <f>Elenco_CER_comune_appoggio!N277</f>
        <v/>
      </c>
    </row>
    <row r="278">
      <c r="A278" s="27" t="str">
        <f>Elenco_CER_comune_appoggio!A278</f>
        <v>VIGNOLA-FALESINA</v>
      </c>
      <c r="B278" s="27">
        <f>Elenco_CER_comune_appoggio!B278</f>
        <v>38057</v>
      </c>
      <c r="C278" s="27" t="str">
        <f>Elenco_CER_comune_appoggio!C278</f>
        <v>VIGNOLA FALESINA</v>
      </c>
      <c r="D278" s="27" t="str">
        <f>Elenco_CER_comune_appoggio!E278</f>
        <v>BRAZZANIGA</v>
      </c>
      <c r="E278" s="27" t="str">
        <f>Elenco_CER_comune_appoggio!F278</f>
        <v>AC221E00021</v>
      </c>
      <c r="F278" s="27" t="str">
        <f>Elenco_CER_comune_appoggio!H278</f>
        <v>EYCO SOCIETÀ COOPERATIVA</v>
      </c>
      <c r="G278" s="27" t="str">
        <f>Elenco_CER_comune_appoggio!I278</f>
        <v>CIVE C'è
COM.EN.PINE'</v>
      </c>
      <c r="H278" s="5" t="str">
        <f>Elenco_CER_comune_appoggio!J278</f>
        <v/>
      </c>
      <c r="I278" s="5" t="str">
        <f>Elenco_CER_comune_appoggio!K278</f>
        <v/>
      </c>
      <c r="J278" s="5" t="str">
        <f>Elenco_CER_comune_appoggio!L278</f>
        <v/>
      </c>
      <c r="K278" s="5" t="str">
        <f>Elenco_CER_comune_appoggio!M278</f>
        <v/>
      </c>
      <c r="L278" s="5" t="str">
        <f>Elenco_CER_comune_appoggio!N278</f>
        <v/>
      </c>
    </row>
    <row r="279">
      <c r="A279" s="27" t="str">
        <f>Elenco_CER_comune_appoggio!A279</f>
        <v>VIGNOLA-FALESINA</v>
      </c>
      <c r="B279" s="27">
        <f>Elenco_CER_comune_appoggio!B279</f>
        <v>38057</v>
      </c>
      <c r="C279" s="27" t="str">
        <f>Elenco_CER_comune_appoggio!C279</f>
        <v>VIGNOLA FALESINA</v>
      </c>
      <c r="D279" s="27" t="str">
        <f>Elenco_CER_comune_appoggio!E279</f>
        <v>CALDONAZZO</v>
      </c>
      <c r="E279" s="27" t="str">
        <f>Elenco_CER_comune_appoggio!F279</f>
        <v>AC221E00020</v>
      </c>
      <c r="F279" s="27" t="str">
        <f>Elenco_CER_comune_appoggio!H279</f>
        <v>GREENLAND</v>
      </c>
      <c r="G279" s="27" t="str">
        <f>Elenco_CER_comune_appoggio!I279</f>
        <v>CER TENNA</v>
      </c>
      <c r="H279" s="5" t="str">
        <f>Elenco_CER_comune_appoggio!J279</f>
        <v/>
      </c>
      <c r="I279" s="5" t="str">
        <f>Elenco_CER_comune_appoggio!K279</f>
        <v/>
      </c>
      <c r="J279" s="5" t="str">
        <f>Elenco_CER_comune_appoggio!L279</f>
        <v/>
      </c>
      <c r="K279" s="5" t="str">
        <f>Elenco_CER_comune_appoggio!M279</f>
        <v/>
      </c>
      <c r="L279" s="5" t="str">
        <f>Elenco_CER_comune_appoggio!N279</f>
        <v/>
      </c>
    </row>
    <row r="280">
      <c r="A280" s="27" t="str">
        <f>Elenco_CER_comune_appoggio!A280</f>
        <v>VILLA LAGARINA</v>
      </c>
      <c r="B280" s="27">
        <f>Elenco_CER_comune_appoggio!B280</f>
        <v>38060</v>
      </c>
      <c r="C280" s="27" t="str">
        <f>Elenco_CER_comune_appoggio!C280</f>
        <v>VILLA LAGARINA</v>
      </c>
      <c r="D280" s="27" t="str">
        <f>Elenco_CER_comune_appoggio!E280</f>
        <v>ROVERETO NORD</v>
      </c>
      <c r="E280" s="27" t="str">
        <f>Elenco_CER_comune_appoggio!F280</f>
        <v>AC221E00014</v>
      </c>
      <c r="F280" s="27" t="str">
        <f>Elenco_CER_comune_appoggio!H280</f>
        <v>EYCO SOCIETÀ COOPERATIVA
GREENLAND</v>
      </c>
      <c r="G280" s="27" t="str">
        <f>Elenco_CER_comune_appoggio!I280</f>
        <v>CER SOLIDALE TRENTINA
CER VALLAGARINA</v>
      </c>
      <c r="H280" s="5" t="str">
        <f>Elenco_CER_comune_appoggio!J280</f>
        <v/>
      </c>
      <c r="I280" s="5" t="str">
        <f>Elenco_CER_comune_appoggio!K280</f>
        <v/>
      </c>
      <c r="J280" s="5" t="str">
        <f>Elenco_CER_comune_appoggio!L280</f>
        <v/>
      </c>
      <c r="K280" s="5" t="str">
        <f>Elenco_CER_comune_appoggio!M280</f>
        <v/>
      </c>
      <c r="L280" s="5" t="str">
        <f>Elenco_CER_comune_appoggio!N280</f>
        <v/>
      </c>
    </row>
    <row r="281">
      <c r="A281" s="27" t="str">
        <f>Elenco_CER_comune_appoggio!A281</f>
        <v>VILLE D'ANAUNIA</v>
      </c>
      <c r="B281" s="27">
        <f>Elenco_CER_comune_appoggio!B281</f>
        <v>38019</v>
      </c>
      <c r="C281" s="27" t="str">
        <f>Elenco_CER_comune_appoggio!C281</f>
        <v>NANNO</v>
      </c>
      <c r="D281" s="27" t="str">
        <f>Elenco_CER_comune_appoggio!E281</f>
        <v>TASSULLO</v>
      </c>
      <c r="E281" s="27" t="str">
        <f>Elenco_CER_comune_appoggio!F281</f>
        <v>AC221E00010</v>
      </c>
      <c r="F281" s="27" t="str">
        <f>Elenco_CER_comune_appoggio!H281</f>
        <v>EYCO SOCIETÀ COOPERATIVA
NOS ENERGIA</v>
      </c>
      <c r="G281" s="27" t="str">
        <f>Elenco_CER_comune_appoggio!I281</f>
        <v/>
      </c>
      <c r="H281" s="5" t="str">
        <f>Elenco_CER_comune_appoggio!J281</f>
        <v/>
      </c>
      <c r="I281" s="5" t="str">
        <f>Elenco_CER_comune_appoggio!K281</f>
        <v/>
      </c>
      <c r="J281" s="5" t="str">
        <f>Elenco_CER_comune_appoggio!L281</f>
        <v/>
      </c>
      <c r="K281" s="5" t="str">
        <f>Elenco_CER_comune_appoggio!M281</f>
        <v/>
      </c>
      <c r="L281" s="5" t="str">
        <f>Elenco_CER_comune_appoggio!N281</f>
        <v/>
      </c>
    </row>
    <row r="282">
      <c r="A282" s="27" t="str">
        <f>Elenco_CER_comune_appoggio!A282</f>
        <v>VILLE D'ANAUNIA</v>
      </c>
      <c r="B282" s="27">
        <f>Elenco_CER_comune_appoggio!B282</f>
        <v>38019</v>
      </c>
      <c r="C282" s="27" t="str">
        <f>Elenco_CER_comune_appoggio!C282</f>
        <v>TASSULLO</v>
      </c>
      <c r="D282" s="27" t="str">
        <f>Elenco_CER_comune_appoggio!E282</f>
        <v>TASSULLO</v>
      </c>
      <c r="E282" s="27" t="str">
        <f>Elenco_CER_comune_appoggio!F282</f>
        <v>AC221E00010</v>
      </c>
      <c r="F282" s="27" t="str">
        <f>Elenco_CER_comune_appoggio!H282</f>
        <v>EYCO SOCIETÀ COOPERATIVA
NOS ENERGIA</v>
      </c>
      <c r="G282" s="27" t="str">
        <f>Elenco_CER_comune_appoggio!I282</f>
        <v/>
      </c>
      <c r="H282" s="5" t="str">
        <f>Elenco_CER_comune_appoggio!J282</f>
        <v/>
      </c>
      <c r="I282" s="5" t="str">
        <f>Elenco_CER_comune_appoggio!K282</f>
        <v/>
      </c>
      <c r="J282" s="5" t="str">
        <f>Elenco_CER_comune_appoggio!L282</f>
        <v/>
      </c>
      <c r="K282" s="5" t="str">
        <f>Elenco_CER_comune_appoggio!M282</f>
        <v/>
      </c>
      <c r="L282" s="5" t="str">
        <f>Elenco_CER_comune_appoggio!N282</f>
        <v/>
      </c>
    </row>
    <row r="283">
      <c r="A283" s="27" t="str">
        <f>Elenco_CER_comune_appoggio!A283</f>
        <v>VILLE D'ANAUNIA</v>
      </c>
      <c r="B283" s="27">
        <f>Elenco_CER_comune_appoggio!B283</f>
        <v>38019</v>
      </c>
      <c r="C283" s="27" t="str">
        <f>Elenco_CER_comune_appoggio!C283</f>
        <v>TUENNO</v>
      </c>
      <c r="D283" s="27" t="str">
        <f>Elenco_CER_comune_appoggio!E283</f>
        <v>TASSULLO</v>
      </c>
      <c r="E283" s="27" t="str">
        <f>Elenco_CER_comune_appoggio!F283</f>
        <v>AC221E00010</v>
      </c>
      <c r="F283" s="27" t="str">
        <f>Elenco_CER_comune_appoggio!H283</f>
        <v>EYCO SOCIETÀ COOPERATIVA
NOS ENERGIA</v>
      </c>
      <c r="G283" s="27" t="str">
        <f>Elenco_CER_comune_appoggio!I283</f>
        <v/>
      </c>
      <c r="H283" s="5" t="str">
        <f>Elenco_CER_comune_appoggio!J283</f>
        <v/>
      </c>
      <c r="I283" s="5" t="str">
        <f>Elenco_CER_comune_appoggio!K283</f>
        <v/>
      </c>
      <c r="J283" s="5" t="str">
        <f>Elenco_CER_comune_appoggio!L283</f>
        <v/>
      </c>
      <c r="K283" s="5" t="str">
        <f>Elenco_CER_comune_appoggio!M283</f>
        <v/>
      </c>
      <c r="L283" s="5" t="str">
        <f>Elenco_CER_comune_appoggio!N283</f>
        <v/>
      </c>
    </row>
    <row r="284">
      <c r="A284" s="27" t="str">
        <f>Elenco_CER_comune_appoggio!A284</f>
        <v>VILLE DI FIEMME</v>
      </c>
      <c r="B284" s="27">
        <f>Elenco_CER_comune_appoggio!B284</f>
        <v>38099</v>
      </c>
      <c r="C284" s="27" t="str">
        <f>Elenco_CER_comune_appoggio!C284</f>
        <v>CARANO</v>
      </c>
      <c r="D284" s="27" t="str">
        <f>Elenco_CER_comune_appoggio!E284</f>
        <v>VARENA</v>
      </c>
      <c r="E284" s="27" t="str">
        <f>Elenco_CER_comune_appoggio!F284</f>
        <v>AC221E00022</v>
      </c>
      <c r="F284" s="27" t="str">
        <f>Elenco_CER_comune_appoggio!H284</f>
        <v>EYCO SOCIETÀ COOPERATIVA</v>
      </c>
      <c r="G284" s="27" t="str">
        <f>Elenco_CER_comune_appoggio!I284</f>
        <v>CER CEMBRA
CER FIEMME</v>
      </c>
      <c r="H284" s="5" t="str">
        <f>Elenco_CER_comune_appoggio!J284</f>
        <v/>
      </c>
      <c r="I284" s="5" t="str">
        <f>Elenco_CER_comune_appoggio!K284</f>
        <v/>
      </c>
      <c r="J284" s="5" t="str">
        <f>Elenco_CER_comune_appoggio!L284</f>
        <v/>
      </c>
      <c r="K284" s="5" t="str">
        <f>Elenco_CER_comune_appoggio!M284</f>
        <v/>
      </c>
      <c r="L284" s="5" t="str">
        <f>Elenco_CER_comune_appoggio!N284</f>
        <v/>
      </c>
    </row>
    <row r="285">
      <c r="A285" s="27" t="str">
        <f>Elenco_CER_comune_appoggio!A285</f>
        <v>VILLE DI FIEMME</v>
      </c>
      <c r="B285" s="27">
        <f>Elenco_CER_comune_appoggio!B285</f>
        <v>38099</v>
      </c>
      <c r="C285" s="27" t="str">
        <f>Elenco_CER_comune_appoggio!C285</f>
        <v>DAIANO</v>
      </c>
      <c r="D285" s="27" t="str">
        <f>Elenco_CER_comune_appoggio!E285</f>
        <v>VARENA</v>
      </c>
      <c r="E285" s="27" t="str">
        <f>Elenco_CER_comune_appoggio!F285</f>
        <v>AC221E00022</v>
      </c>
      <c r="F285" s="27" t="str">
        <f>Elenco_CER_comune_appoggio!H285</f>
        <v>EYCO SOCIETÀ COOPERATIVA</v>
      </c>
      <c r="G285" s="27" t="str">
        <f>Elenco_CER_comune_appoggio!I285</f>
        <v>CER CEMBRA
CER FIEMME</v>
      </c>
      <c r="H285" s="5" t="str">
        <f>Elenco_CER_comune_appoggio!J285</f>
        <v/>
      </c>
      <c r="I285" s="5" t="str">
        <f>Elenco_CER_comune_appoggio!K285</f>
        <v/>
      </c>
      <c r="J285" s="5" t="str">
        <f>Elenco_CER_comune_appoggio!L285</f>
        <v/>
      </c>
      <c r="K285" s="5" t="str">
        <f>Elenco_CER_comune_appoggio!M285</f>
        <v/>
      </c>
      <c r="L285" s="5" t="str">
        <f>Elenco_CER_comune_appoggio!N285</f>
        <v/>
      </c>
    </row>
    <row r="286">
      <c r="A286" s="27" t="str">
        <f>Elenco_CER_comune_appoggio!A286</f>
        <v>VILLE DI FIEMME</v>
      </c>
      <c r="B286" s="27">
        <f>Elenco_CER_comune_appoggio!B286</f>
        <v>38099</v>
      </c>
      <c r="C286" s="27" t="str">
        <f>Elenco_CER_comune_appoggio!C286</f>
        <v>VARENA</v>
      </c>
      <c r="D286" s="27" t="str">
        <f>Elenco_CER_comune_appoggio!E286</f>
        <v>VARENA</v>
      </c>
      <c r="E286" s="27" t="str">
        <f>Elenco_CER_comune_appoggio!F286</f>
        <v>AC221E00022</v>
      </c>
      <c r="F286" s="27" t="str">
        <f>Elenco_CER_comune_appoggio!H286</f>
        <v>EYCO SOCIETÀ COOPERATIVA</v>
      </c>
      <c r="G286" s="27" t="str">
        <f>Elenco_CER_comune_appoggio!I286</f>
        <v>CER CEMBRA
CER FIEMME</v>
      </c>
      <c r="H286" s="5" t="str">
        <f>Elenco_CER_comune_appoggio!J286</f>
        <v/>
      </c>
      <c r="I286" s="5" t="str">
        <f>Elenco_CER_comune_appoggio!K286</f>
        <v/>
      </c>
      <c r="J286" s="5" t="str">
        <f>Elenco_CER_comune_appoggio!L286</f>
        <v/>
      </c>
      <c r="K286" s="5" t="str">
        <f>Elenco_CER_comune_appoggio!M286</f>
        <v/>
      </c>
      <c r="L286" s="5" t="str">
        <f>Elenco_CER_comune_appoggio!N286</f>
        <v/>
      </c>
    </row>
    <row r="287">
      <c r="A287" s="27" t="str">
        <f>Elenco_CER_comune_appoggio!A287</f>
        <v>VOLANO</v>
      </c>
      <c r="B287" s="27">
        <f>Elenco_CER_comune_appoggio!B287</f>
        <v>38060</v>
      </c>
      <c r="C287" s="27" t="str">
        <f>Elenco_CER_comune_appoggio!C287</f>
        <v>VOLANO</v>
      </c>
      <c r="D287" s="27" t="str">
        <f>Elenco_CER_comune_appoggio!E287</f>
        <v>ROVERETO NORD</v>
      </c>
      <c r="E287" s="27" t="str">
        <f>Elenco_CER_comune_appoggio!F287</f>
        <v>AC221E00014</v>
      </c>
      <c r="F287" s="27" t="str">
        <f>Elenco_CER_comune_appoggio!H287</f>
        <v>EYCO SOCIETÀ COOPERATIVA
GREENLAND</v>
      </c>
      <c r="G287" s="27" t="str">
        <f>Elenco_CER_comune_appoggio!I287</f>
        <v>CER SOLIDALE TRENTINA
CER VALLAGARINA</v>
      </c>
      <c r="H287" s="5" t="str">
        <f>Elenco_CER_comune_appoggio!J287</f>
        <v/>
      </c>
      <c r="I287" s="5" t="str">
        <f>Elenco_CER_comune_appoggio!K287</f>
        <v/>
      </c>
      <c r="J287" s="5" t="str">
        <f>Elenco_CER_comune_appoggio!L287</f>
        <v/>
      </c>
      <c r="K287" s="5" t="str">
        <f>Elenco_CER_comune_appoggio!M287</f>
        <v/>
      </c>
      <c r="L287" s="5" t="str">
        <f>Elenco_CER_comune_appoggio!N287</f>
        <v/>
      </c>
    </row>
    <row r="288">
      <c r="A288" s="27" t="str">
        <f>Elenco_CER_comune_appoggio!A288</f>
        <v>VOLANO</v>
      </c>
      <c r="B288" s="27">
        <f>Elenco_CER_comune_appoggio!B288</f>
        <v>38060</v>
      </c>
      <c r="C288" s="27" t="str">
        <f>Elenco_CER_comune_appoggio!C288</f>
        <v>VOLANO</v>
      </c>
      <c r="D288" s="27" t="str">
        <f>Elenco_CER_comune_appoggio!E288</f>
        <v>S.COLOMBANO</v>
      </c>
      <c r="E288" s="27" t="str">
        <f>Elenco_CER_comune_appoggio!F288</f>
        <v>AC221E00017</v>
      </c>
      <c r="F288" s="27" t="str">
        <f>Elenco_CER_comune_appoggio!H288</f>
        <v>GREENLAND</v>
      </c>
      <c r="G288" s="27" t="str">
        <f>Elenco_CER_comune_appoggio!I288</f>
        <v>CER SOLIDALE TRENTINA
ENERGIA NUOVA VALLARSA</v>
      </c>
      <c r="H288" s="5" t="str">
        <f>Elenco_CER_comune_appoggio!J288</f>
        <v/>
      </c>
      <c r="I288" s="5" t="str">
        <f>Elenco_CER_comune_appoggio!K288</f>
        <v/>
      </c>
      <c r="J288" s="5" t="str">
        <f>Elenco_CER_comune_appoggio!L288</f>
        <v/>
      </c>
      <c r="K288" s="5" t="str">
        <f>Elenco_CER_comune_appoggio!M288</f>
        <v/>
      </c>
      <c r="L288" s="5" t="str">
        <f>Elenco_CER_comune_appoggio!N288</f>
        <v/>
      </c>
    </row>
    <row r="289">
      <c r="A289" s="27" t="str">
        <f>Elenco_CER_comune_appoggio!A289</f>
        <v>ZIANO DI FIEMME</v>
      </c>
      <c r="B289" s="27">
        <f>Elenco_CER_comune_appoggio!B289</f>
        <v>38030</v>
      </c>
      <c r="C289" s="27" t="str">
        <f>Elenco_CER_comune_appoggio!C289</f>
        <v>ZIANO DI FIEMME</v>
      </c>
      <c r="D289" s="27" t="str">
        <f>Elenco_CER_comune_appoggio!E289</f>
        <v>PREDAZZO</v>
      </c>
      <c r="E289" s="27" t="str">
        <f>Elenco_CER_comune_appoggio!F289</f>
        <v>AC221E00025</v>
      </c>
      <c r="F289" s="27" t="str">
        <f>Elenco_CER_comune_appoggio!H289</f>
        <v/>
      </c>
      <c r="G289" s="27" t="str">
        <f>Elenco_CER_comune_appoggio!I289</f>
        <v>CER FIEMME</v>
      </c>
      <c r="H289" s="5" t="str">
        <f>Elenco_CER_comune_appoggio!J289</f>
        <v/>
      </c>
      <c r="I289" s="5" t="str">
        <f>Elenco_CER_comune_appoggio!K289</f>
        <v/>
      </c>
      <c r="J289" s="5" t="str">
        <f>Elenco_CER_comune_appoggio!L289</f>
        <v/>
      </c>
      <c r="K289" s="5" t="str">
        <f>Elenco_CER_comune_appoggio!M289</f>
        <v/>
      </c>
      <c r="L289" s="5" t="str">
        <f>Elenco_CER_comune_appoggio!N289</f>
        <v/>
      </c>
    </row>
    <row r="290">
      <c r="A290" s="27" t="str">
        <f>Elenco_CER_comune_appoggio!A290</f>
        <v>MEZZOLOMBARDO</v>
      </c>
      <c r="B290" s="27">
        <f>Elenco_CER_comune_appoggio!B290</f>
        <v>38017</v>
      </c>
      <c r="C290" s="27" t="str">
        <f>Elenco_CER_comune_appoggio!C290</f>
        <v>MEZZOLOMBARDO</v>
      </c>
      <c r="D290" s="27" t="str">
        <f>Elenco_CER_comune_appoggio!E290</f>
        <v>AIR ROTALIANA</v>
      </c>
      <c r="E290" s="27" t="str">
        <f>Elenco_CER_comune_appoggio!F290</f>
        <v>AC083E00001</v>
      </c>
      <c r="F290" s="27" t="str">
        <f>Elenco_CER_comune_appoggio!H290</f>
        <v>KONCERT</v>
      </c>
      <c r="G290" s="27" t="str">
        <f>Elenco_CER_comune_appoggio!I290</f>
        <v/>
      </c>
      <c r="H290" s="5" t="str">
        <f>Elenco_CER_comune_appoggio!J290</f>
        <v/>
      </c>
      <c r="I290" s="5" t="str">
        <f>Elenco_CER_comune_appoggio!K290</f>
        <v/>
      </c>
      <c r="J290" s="5" t="str">
        <f>Elenco_CER_comune_appoggio!L290</f>
        <v/>
      </c>
      <c r="K290" s="5" t="str">
        <f>Elenco_CER_comune_appoggio!M290</f>
        <v/>
      </c>
      <c r="L290" s="5" t="str">
        <f>Elenco_CER_comune_appoggio!N290</f>
        <v/>
      </c>
    </row>
    <row r="291">
      <c r="A291" s="27" t="str">
        <f>Elenco_CER_comune_appoggio!A291</f>
        <v>SAN MICHELE ALL'ADIGE</v>
      </c>
      <c r="B291" s="27">
        <f>Elenco_CER_comune_appoggio!B291</f>
        <v>38098</v>
      </c>
      <c r="C291" s="27" t="str">
        <f>Elenco_CER_comune_appoggio!C291</f>
        <v>GRUMO</v>
      </c>
      <c r="D291" s="27" t="str">
        <f>Elenco_CER_comune_appoggio!E291</f>
        <v>AIR ROTALIANA</v>
      </c>
      <c r="E291" s="27" t="str">
        <f>Elenco_CER_comune_appoggio!F291</f>
        <v>AC083E00001</v>
      </c>
      <c r="F291" s="27" t="str">
        <f>Elenco_CER_comune_appoggio!H291</f>
        <v>KONCERT</v>
      </c>
      <c r="G291" s="27" t="str">
        <f>Elenco_CER_comune_appoggio!I291</f>
        <v/>
      </c>
      <c r="H291" s="5" t="str">
        <f>Elenco_CER_comune_appoggio!J291</f>
        <v/>
      </c>
      <c r="I291" s="5" t="str">
        <f>Elenco_CER_comune_appoggio!K291</f>
        <v/>
      </c>
      <c r="J291" s="5" t="str">
        <f>Elenco_CER_comune_appoggio!L291</f>
        <v/>
      </c>
      <c r="K291" s="5" t="str">
        <f>Elenco_CER_comune_appoggio!M291</f>
        <v/>
      </c>
      <c r="L291" s="5" t="str">
        <f>Elenco_CER_comune_appoggio!N291</f>
        <v/>
      </c>
    </row>
    <row r="292">
      <c r="A292" s="27" t="str">
        <f>Elenco_CER_comune_appoggio!A292</f>
        <v>VILLE D'ANUANIA</v>
      </c>
      <c r="B292" s="27">
        <f>Elenco_CER_comune_appoggio!B292</f>
        <v>38019</v>
      </c>
      <c r="C292" s="27" t="str">
        <f>Elenco_CER_comune_appoggio!C292</f>
        <v>TUENNO</v>
      </c>
      <c r="D292" s="27" t="str">
        <f>Elenco_CER_comune_appoggio!E292</f>
        <v>AIR ROTALIANA</v>
      </c>
      <c r="E292" s="27" t="str">
        <f>Elenco_CER_comune_appoggio!F292</f>
        <v>AC083E00001</v>
      </c>
      <c r="F292" s="27" t="str">
        <f>Elenco_CER_comune_appoggio!H292</f>
        <v>KONCERT</v>
      </c>
      <c r="G292" s="27" t="str">
        <f>Elenco_CER_comune_appoggio!I292</f>
        <v/>
      </c>
      <c r="H292" s="5" t="str">
        <f>Elenco_CER_comune_appoggio!J292</f>
        <v/>
      </c>
      <c r="I292" s="5" t="str">
        <f>Elenco_CER_comune_appoggio!K292</f>
        <v/>
      </c>
      <c r="J292" s="5" t="str">
        <f>Elenco_CER_comune_appoggio!L292</f>
        <v/>
      </c>
      <c r="K292" s="5" t="str">
        <f>Elenco_CER_comune_appoggio!M292</f>
        <v/>
      </c>
      <c r="L292" s="5" t="str">
        <f>Elenco_CER_comune_appoggio!N292</f>
        <v/>
      </c>
    </row>
    <row r="293">
      <c r="A293" s="27" t="str">
        <f>Elenco_CER_comune_appoggio!A293</f>
        <v>MEZZOCORONA</v>
      </c>
      <c r="B293" s="27">
        <f>Elenco_CER_comune_appoggio!B293</f>
        <v>38016</v>
      </c>
      <c r="C293" s="27" t="str">
        <f>Elenco_CER_comune_appoggio!C293</f>
        <v>MEZZOCORONA</v>
      </c>
      <c r="D293" s="27" t="str">
        <f>Elenco_CER_comune_appoggio!E293</f>
        <v>AIR ROTALIANA</v>
      </c>
      <c r="E293" s="27" t="str">
        <f>Elenco_CER_comune_appoggio!F293</f>
        <v>AC083E00001</v>
      </c>
      <c r="F293" s="27" t="str">
        <f>Elenco_CER_comune_appoggio!H293</f>
        <v>KONCERT</v>
      </c>
      <c r="G293" s="27" t="str">
        <f>Elenco_CER_comune_appoggio!I293</f>
        <v/>
      </c>
      <c r="H293" s="5" t="str">
        <f>Elenco_CER_comune_appoggio!J293</f>
        <v/>
      </c>
      <c r="I293" s="5" t="str">
        <f>Elenco_CER_comune_appoggio!K293</f>
        <v/>
      </c>
      <c r="J293" s="5" t="str">
        <f>Elenco_CER_comune_appoggio!L293</f>
        <v/>
      </c>
      <c r="K293" s="5" t="str">
        <f>Elenco_CER_comune_appoggio!M293</f>
        <v/>
      </c>
      <c r="L293" s="5" t="str">
        <f>Elenco_CER_comune_appoggio!N293</f>
        <v/>
      </c>
    </row>
    <row r="294">
      <c r="A294" s="27" t="str">
        <f>Elenco_CER_comune_appoggio!A294</f>
        <v>MEZZANO</v>
      </c>
      <c r="B294" s="27">
        <f>Elenco_CER_comune_appoggio!B294</f>
        <v>38050</v>
      </c>
      <c r="C294" s="27" t="str">
        <f>Elenco_CER_comune_appoggio!C294</f>
        <v>MEZZANO</v>
      </c>
      <c r="D294" s="27" t="str">
        <f>Elenco_CER_comune_appoggio!E294</f>
        <v>SAN SILVESTRO</v>
      </c>
      <c r="E294" s="27" t="str">
        <f>Elenco_CER_comune_appoggio!F294</f>
        <v>AC014E00002</v>
      </c>
      <c r="F294" s="27" t="str">
        <f>Elenco_CER_comune_appoggio!H294</f>
        <v>CER TER VANOI
FONDAZIONE SOLERGIA</v>
      </c>
      <c r="G294" s="27" t="str">
        <f>Elenco_CER_comune_appoggio!I294</f>
        <v/>
      </c>
      <c r="H294" s="5" t="str">
        <f>Elenco_CER_comune_appoggio!J294</f>
        <v/>
      </c>
      <c r="I294" s="5" t="str">
        <f>Elenco_CER_comune_appoggio!K294</f>
        <v/>
      </c>
      <c r="J294" s="5" t="str">
        <f>Elenco_CER_comune_appoggio!L294</f>
        <v/>
      </c>
      <c r="K294" s="5" t="str">
        <f>Elenco_CER_comune_appoggio!M294</f>
        <v/>
      </c>
      <c r="L294" s="5" t="str">
        <f>Elenco_CER_comune_appoggio!N294</f>
        <v/>
      </c>
    </row>
    <row r="295">
      <c r="A295" s="27" t="str">
        <f>Elenco_CER_comune_appoggio!A295</f>
        <v>PRIMIERO S.MARTINO DI CASTROZZA</v>
      </c>
      <c r="B295" s="27">
        <f>Elenco_CER_comune_appoggio!B295</f>
        <v>38054</v>
      </c>
      <c r="C295" s="27" t="str">
        <f>Elenco_CER_comune_appoggio!C295</f>
        <v>FIERA DI PRIMIERO</v>
      </c>
      <c r="D295" s="27" t="str">
        <f>Elenco_CER_comune_appoggio!E295</f>
        <v>SAN SILVESTRO</v>
      </c>
      <c r="E295" s="27" t="str">
        <f>Elenco_CER_comune_appoggio!F295</f>
        <v>AC014E00002</v>
      </c>
      <c r="F295" s="27" t="str">
        <f>Elenco_CER_comune_appoggio!H295</f>
        <v>CER TER VANOI
FONDAZIONE SOLERGIA</v>
      </c>
      <c r="G295" s="27" t="str">
        <f>Elenco_CER_comune_appoggio!I295</f>
        <v/>
      </c>
      <c r="H295" s="5" t="str">
        <f>Elenco_CER_comune_appoggio!J295</f>
        <v/>
      </c>
      <c r="I295" s="5" t="str">
        <f>Elenco_CER_comune_appoggio!K295</f>
        <v/>
      </c>
      <c r="J295" s="5" t="str">
        <f>Elenco_CER_comune_appoggio!L295</f>
        <v/>
      </c>
      <c r="K295" s="5" t="str">
        <f>Elenco_CER_comune_appoggio!M295</f>
        <v/>
      </c>
      <c r="L295" s="5" t="str">
        <f>Elenco_CER_comune_appoggio!N295</f>
        <v/>
      </c>
    </row>
    <row r="296">
      <c r="A296" s="27" t="str">
        <f>Elenco_CER_comune_appoggio!A296</f>
        <v>PRIMIERO S.MARTINO DI CASTROZZA</v>
      </c>
      <c r="B296" s="27">
        <f>Elenco_CER_comune_appoggio!B296</f>
        <v>38054</v>
      </c>
      <c r="C296" s="27" t="str">
        <f>Elenco_CER_comune_appoggio!C296</f>
        <v>NOLESCA</v>
      </c>
      <c r="D296" s="27" t="str">
        <f>Elenco_CER_comune_appoggio!E296</f>
        <v>SAN SILVESTRO</v>
      </c>
      <c r="E296" s="27" t="str">
        <f>Elenco_CER_comune_appoggio!F296</f>
        <v>AC014E00002</v>
      </c>
      <c r="F296" s="27" t="str">
        <f>Elenco_CER_comune_appoggio!H296</f>
        <v>CER TER VANOI
FONDAZIONE SOLERGIA</v>
      </c>
      <c r="G296" s="27" t="str">
        <f>Elenco_CER_comune_appoggio!I296</f>
        <v/>
      </c>
      <c r="H296" s="5" t="str">
        <f>Elenco_CER_comune_appoggio!J296</f>
        <v/>
      </c>
      <c r="I296" s="5" t="str">
        <f>Elenco_CER_comune_appoggio!K296</f>
        <v/>
      </c>
      <c r="J296" s="5" t="str">
        <f>Elenco_CER_comune_appoggio!L296</f>
        <v/>
      </c>
      <c r="K296" s="5" t="str">
        <f>Elenco_CER_comune_appoggio!M296</f>
        <v/>
      </c>
      <c r="L296" s="5" t="str">
        <f>Elenco_CER_comune_appoggio!N296</f>
        <v/>
      </c>
    </row>
    <row r="297">
      <c r="A297" s="27" t="str">
        <f>Elenco_CER_comune_appoggio!A297</f>
        <v>PRIMIERO S.MARTINO DI CASTROZZA</v>
      </c>
      <c r="B297" s="27">
        <f>Elenco_CER_comune_appoggio!B297</f>
        <v>38054</v>
      </c>
      <c r="C297" s="27" t="str">
        <f>Elenco_CER_comune_appoggio!C297</f>
        <v>PASSO ROLLE</v>
      </c>
      <c r="D297" s="27" t="str">
        <f>Elenco_CER_comune_appoggio!E297</f>
        <v>SAN SILVESTRO</v>
      </c>
      <c r="E297" s="27" t="str">
        <f>Elenco_CER_comune_appoggio!F297</f>
        <v>AC014E00002</v>
      </c>
      <c r="F297" s="27" t="str">
        <f>Elenco_CER_comune_appoggio!H297</f>
        <v>CER TER VANOI
FONDAZIONE SOLERGIA</v>
      </c>
      <c r="G297" s="27" t="str">
        <f>Elenco_CER_comune_appoggio!I297</f>
        <v/>
      </c>
      <c r="H297" s="5" t="str">
        <f>Elenco_CER_comune_appoggio!J297</f>
        <v/>
      </c>
      <c r="I297" s="5" t="str">
        <f>Elenco_CER_comune_appoggio!K297</f>
        <v/>
      </c>
      <c r="J297" s="5" t="str">
        <f>Elenco_CER_comune_appoggio!L297</f>
        <v/>
      </c>
      <c r="K297" s="5" t="str">
        <f>Elenco_CER_comune_appoggio!M297</f>
        <v/>
      </c>
      <c r="L297" s="5" t="str">
        <f>Elenco_CER_comune_appoggio!N297</f>
        <v/>
      </c>
    </row>
    <row r="298">
      <c r="A298" s="27" t="str">
        <f>Elenco_CER_comune_appoggio!A298</f>
        <v>PRIMIERO S.MARTINO DI CASTROZZA</v>
      </c>
      <c r="B298" s="27">
        <f>Elenco_CER_comune_appoggio!B298</f>
        <v>38054</v>
      </c>
      <c r="C298" s="27" t="str">
        <f>Elenco_CER_comune_appoggio!C298</f>
        <v>PIEVE</v>
      </c>
      <c r="D298" s="27" t="str">
        <f>Elenco_CER_comune_appoggio!E298</f>
        <v>SAN SILVESTRO</v>
      </c>
      <c r="E298" s="27" t="str">
        <f>Elenco_CER_comune_appoggio!F298</f>
        <v>AC014E00002</v>
      </c>
      <c r="F298" s="27" t="str">
        <f>Elenco_CER_comune_appoggio!H298</f>
        <v>CER TER VANOI
FONDAZIONE SOLERGIA</v>
      </c>
      <c r="G298" s="27" t="str">
        <f>Elenco_CER_comune_appoggio!I298</f>
        <v/>
      </c>
      <c r="H298" s="5" t="str">
        <f>Elenco_CER_comune_appoggio!J298</f>
        <v/>
      </c>
      <c r="I298" s="5" t="str">
        <f>Elenco_CER_comune_appoggio!K298</f>
        <v/>
      </c>
      <c r="J298" s="5" t="str">
        <f>Elenco_CER_comune_appoggio!L298</f>
        <v/>
      </c>
      <c r="K298" s="5" t="str">
        <f>Elenco_CER_comune_appoggio!M298</f>
        <v/>
      </c>
      <c r="L298" s="5" t="str">
        <f>Elenco_CER_comune_appoggio!N298</f>
        <v/>
      </c>
    </row>
    <row r="299">
      <c r="A299" s="27" t="str">
        <f>Elenco_CER_comune_appoggio!A299</f>
        <v>PRIMIERO S.MARTINO DI CASTROZZA</v>
      </c>
      <c r="B299" s="27">
        <f>Elenco_CER_comune_appoggio!B299</f>
        <v>38054</v>
      </c>
      <c r="C299" s="27" t="str">
        <f>Elenco_CER_comune_appoggio!C299</f>
        <v>SAN MARTINO DI CASTROZZA</v>
      </c>
      <c r="D299" s="27" t="str">
        <f>Elenco_CER_comune_appoggio!E299</f>
        <v>SAN SILVESTRO</v>
      </c>
      <c r="E299" s="27" t="str">
        <f>Elenco_CER_comune_appoggio!F299</f>
        <v>AC014E00002</v>
      </c>
      <c r="F299" s="27" t="str">
        <f>Elenco_CER_comune_appoggio!H299</f>
        <v>CER TER VANOI
FONDAZIONE SOLERGIA</v>
      </c>
      <c r="G299" s="27" t="str">
        <f>Elenco_CER_comune_appoggio!I299</f>
        <v/>
      </c>
      <c r="H299" s="5" t="str">
        <f>Elenco_CER_comune_appoggio!J299</f>
        <v/>
      </c>
      <c r="I299" s="5" t="str">
        <f>Elenco_CER_comune_appoggio!K299</f>
        <v/>
      </c>
      <c r="J299" s="5" t="str">
        <f>Elenco_CER_comune_appoggio!L299</f>
        <v/>
      </c>
      <c r="K299" s="5" t="str">
        <f>Elenco_CER_comune_appoggio!M299</f>
        <v/>
      </c>
      <c r="L299" s="5" t="str">
        <f>Elenco_CER_comune_appoggio!N299</f>
        <v/>
      </c>
    </row>
    <row r="300">
      <c r="A300" s="27" t="str">
        <f>Elenco_CER_comune_appoggio!A300</f>
        <v>PRIMIERO S.MARTINO DI CASTROZZA</v>
      </c>
      <c r="B300" s="27">
        <f>Elenco_CER_comune_appoggio!B300</f>
        <v>38054</v>
      </c>
      <c r="C300" s="27" t="str">
        <f>Elenco_CER_comune_appoggio!C300</f>
        <v>SIROR</v>
      </c>
      <c r="D300" s="27" t="str">
        <f>Elenco_CER_comune_appoggio!E300</f>
        <v>SAN SILVESTRO</v>
      </c>
      <c r="E300" s="27" t="str">
        <f>Elenco_CER_comune_appoggio!F300</f>
        <v>AC014E00002</v>
      </c>
      <c r="F300" s="27" t="str">
        <f>Elenco_CER_comune_appoggio!H300</f>
        <v>CER TER VANOI
FONDAZIONE SOLERGIA</v>
      </c>
      <c r="G300" s="27" t="str">
        <f>Elenco_CER_comune_appoggio!I300</f>
        <v/>
      </c>
      <c r="H300" s="5" t="str">
        <f>Elenco_CER_comune_appoggio!J300</f>
        <v/>
      </c>
      <c r="I300" s="5" t="str">
        <f>Elenco_CER_comune_appoggio!K300</f>
        <v/>
      </c>
      <c r="J300" s="5" t="str">
        <f>Elenco_CER_comune_appoggio!L300</f>
        <v/>
      </c>
      <c r="K300" s="5" t="str">
        <f>Elenco_CER_comune_appoggio!M300</f>
        <v/>
      </c>
      <c r="L300" s="5" t="str">
        <f>Elenco_CER_comune_appoggio!N300</f>
        <v/>
      </c>
    </row>
    <row r="301">
      <c r="A301" s="27" t="str">
        <f>Elenco_CER_comune_appoggio!A301</f>
        <v>PRIMIERO S.MARTINO DI CASTROZZA</v>
      </c>
      <c r="B301" s="27">
        <f>Elenco_CER_comune_appoggio!B301</f>
        <v>38054</v>
      </c>
      <c r="C301" s="27" t="str">
        <f>Elenco_CER_comune_appoggio!C301</f>
        <v>TONADICO</v>
      </c>
      <c r="D301" s="27" t="str">
        <f>Elenco_CER_comune_appoggio!E301</f>
        <v>SAN SILVESTRO</v>
      </c>
      <c r="E301" s="27" t="str">
        <f>Elenco_CER_comune_appoggio!F301</f>
        <v>AC014E00002</v>
      </c>
      <c r="F301" s="27" t="str">
        <f>Elenco_CER_comune_appoggio!H301</f>
        <v>CER TER VANOI
FONDAZIONE SOLERGIA</v>
      </c>
      <c r="G301" s="27" t="str">
        <f>Elenco_CER_comune_appoggio!I301</f>
        <v/>
      </c>
      <c r="H301" s="5" t="str">
        <f>Elenco_CER_comune_appoggio!J301</f>
        <v/>
      </c>
      <c r="I301" s="5" t="str">
        <f>Elenco_CER_comune_appoggio!K301</f>
        <v/>
      </c>
      <c r="J301" s="5" t="str">
        <f>Elenco_CER_comune_appoggio!L301</f>
        <v/>
      </c>
      <c r="K301" s="5" t="str">
        <f>Elenco_CER_comune_appoggio!M301</f>
        <v/>
      </c>
      <c r="L301" s="5" t="str">
        <f>Elenco_CER_comune_appoggio!N301</f>
        <v/>
      </c>
    </row>
    <row r="302">
      <c r="A302" s="27" t="str">
        <f>Elenco_CER_comune_appoggio!A302</f>
        <v>PRIMIERO S.MARTINO DI CASTROZZA</v>
      </c>
      <c r="B302" s="27">
        <f>Elenco_CER_comune_appoggio!B302</f>
        <v>38054</v>
      </c>
      <c r="C302" s="27" t="str">
        <f>Elenco_CER_comune_appoggio!C302</f>
        <v>TRANSACQUA</v>
      </c>
      <c r="D302" s="27" t="str">
        <f>Elenco_CER_comune_appoggio!E302</f>
        <v>SAN SILVESTRO</v>
      </c>
      <c r="E302" s="27" t="str">
        <f>Elenco_CER_comune_appoggio!F302</f>
        <v>AC014E00002</v>
      </c>
      <c r="F302" s="27" t="str">
        <f>Elenco_CER_comune_appoggio!H302</f>
        <v>CER TER VANOI
FONDAZIONE SOLERGIA</v>
      </c>
      <c r="G302" s="27" t="str">
        <f>Elenco_CER_comune_appoggio!I302</f>
        <v/>
      </c>
      <c r="H302" s="5" t="str">
        <f>Elenco_CER_comune_appoggio!J302</f>
        <v/>
      </c>
      <c r="I302" s="5" t="str">
        <f>Elenco_CER_comune_appoggio!K302</f>
        <v/>
      </c>
      <c r="J302" s="5" t="str">
        <f>Elenco_CER_comune_appoggio!L302</f>
        <v/>
      </c>
      <c r="K302" s="5" t="str">
        <f>Elenco_CER_comune_appoggio!M302</f>
        <v/>
      </c>
      <c r="L302" s="5" t="str">
        <f>Elenco_CER_comune_appoggio!N302</f>
        <v/>
      </c>
    </row>
    <row r="303">
      <c r="A303" s="27" t="str">
        <f>Elenco_CER_comune_appoggio!A303</f>
        <v>CANAL SAN BOVO</v>
      </c>
      <c r="B303" s="27">
        <f>Elenco_CER_comune_appoggio!B303</f>
        <v>38050</v>
      </c>
      <c r="C303" s="27" t="str">
        <f>Elenco_CER_comune_appoggio!C303</f>
        <v>CAORIA</v>
      </c>
      <c r="D303" s="27" t="str">
        <f>Elenco_CER_comune_appoggio!E303</f>
        <v>CASTELPIETRA</v>
      </c>
      <c r="E303" s="27" t="str">
        <f>Elenco_CER_comune_appoggio!F303</f>
        <v>AC014E00001</v>
      </c>
      <c r="F303" s="27" t="str">
        <f>Elenco_CER_comune_appoggio!H303</f>
        <v>ATTIV CER DEL PRIMIERO
CER A DOLTRA</v>
      </c>
      <c r="G303" s="27" t="str">
        <f>Elenco_CER_comune_appoggio!I303</f>
        <v/>
      </c>
      <c r="H303" s="5" t="str">
        <f>Elenco_CER_comune_appoggio!J303</f>
        <v/>
      </c>
      <c r="I303" s="5" t="str">
        <f>Elenco_CER_comune_appoggio!K303</f>
        <v/>
      </c>
      <c r="J303" s="5" t="str">
        <f>Elenco_CER_comune_appoggio!L303</f>
        <v/>
      </c>
      <c r="K303" s="5" t="str">
        <f>Elenco_CER_comune_appoggio!M303</f>
        <v/>
      </c>
      <c r="L303" s="5" t="str">
        <f>Elenco_CER_comune_appoggio!N303</f>
        <v/>
      </c>
    </row>
    <row r="304">
      <c r="A304" s="27" t="str">
        <f>Elenco_CER_comune_appoggio!A304</f>
        <v>CANAL SAN BOVO</v>
      </c>
      <c r="B304" s="27">
        <f>Elenco_CER_comune_appoggio!B304</f>
        <v>38050</v>
      </c>
      <c r="C304" s="27" t="str">
        <f>Elenco_CER_comune_appoggio!C304</f>
        <v>CICONA</v>
      </c>
      <c r="D304" s="27" t="str">
        <f>Elenco_CER_comune_appoggio!E304</f>
        <v>CASTELPIETRA</v>
      </c>
      <c r="E304" s="27" t="str">
        <f>Elenco_CER_comune_appoggio!F304</f>
        <v>AC014E00001</v>
      </c>
      <c r="F304" s="27" t="str">
        <f>Elenco_CER_comune_appoggio!H304</f>
        <v>ATTIV CER DEL PRIMIERO
CER A DOLTRA</v>
      </c>
      <c r="G304" s="27" t="str">
        <f>Elenco_CER_comune_appoggio!I304</f>
        <v/>
      </c>
      <c r="H304" s="5" t="str">
        <f>Elenco_CER_comune_appoggio!J304</f>
        <v/>
      </c>
      <c r="I304" s="5" t="str">
        <f>Elenco_CER_comune_appoggio!K304</f>
        <v/>
      </c>
      <c r="J304" s="5" t="str">
        <f>Elenco_CER_comune_appoggio!L304</f>
        <v/>
      </c>
      <c r="K304" s="5" t="str">
        <f>Elenco_CER_comune_appoggio!M304</f>
        <v/>
      </c>
      <c r="L304" s="5" t="str">
        <f>Elenco_CER_comune_appoggio!N304</f>
        <v/>
      </c>
    </row>
    <row r="305">
      <c r="A305" s="27" t="str">
        <f>Elenco_CER_comune_appoggio!A305</f>
        <v>CANAL SAN BOVO</v>
      </c>
      <c r="B305" s="27">
        <f>Elenco_CER_comune_appoggio!B305</f>
        <v>38050</v>
      </c>
      <c r="C305" s="27" t="str">
        <f>Elenco_CER_comune_appoggio!C305</f>
        <v>GOBBERA</v>
      </c>
      <c r="D305" s="27" t="str">
        <f>Elenco_CER_comune_appoggio!E305</f>
        <v>CASTELPIETRA</v>
      </c>
      <c r="E305" s="27" t="str">
        <f>Elenco_CER_comune_appoggio!F305</f>
        <v>AC014E00001</v>
      </c>
      <c r="F305" s="27" t="str">
        <f>Elenco_CER_comune_appoggio!H305</f>
        <v>ATTIV CER DEL PRIMIERO
CER A DOLTRA</v>
      </c>
      <c r="G305" s="27" t="str">
        <f>Elenco_CER_comune_appoggio!I305</f>
        <v/>
      </c>
      <c r="H305" s="5" t="str">
        <f>Elenco_CER_comune_appoggio!J305</f>
        <v/>
      </c>
      <c r="I305" s="5" t="str">
        <f>Elenco_CER_comune_appoggio!K305</f>
        <v/>
      </c>
      <c r="J305" s="5" t="str">
        <f>Elenco_CER_comune_appoggio!L305</f>
        <v/>
      </c>
      <c r="K305" s="5" t="str">
        <f>Elenco_CER_comune_appoggio!M305</f>
        <v/>
      </c>
      <c r="L305" s="5" t="str">
        <f>Elenco_CER_comune_appoggio!N305</f>
        <v/>
      </c>
    </row>
    <row r="306">
      <c r="A306" s="27" t="str">
        <f>Elenco_CER_comune_appoggio!A306</f>
        <v>CANAL SAN BOVO</v>
      </c>
      <c r="B306" s="27">
        <f>Elenco_CER_comune_appoggio!B306</f>
        <v>38050</v>
      </c>
      <c r="C306" s="27" t="str">
        <f>Elenco_CER_comune_appoggio!C306</f>
        <v>PRADE</v>
      </c>
      <c r="D306" s="27" t="str">
        <f>Elenco_CER_comune_appoggio!E306</f>
        <v>CASTELPIETRA</v>
      </c>
      <c r="E306" s="27" t="str">
        <f>Elenco_CER_comune_appoggio!F306</f>
        <v>AC014E00001</v>
      </c>
      <c r="F306" s="27" t="str">
        <f>Elenco_CER_comune_appoggio!H306</f>
        <v>ATTIV CER DEL PRIMIERO
CER A DOLTRA</v>
      </c>
      <c r="G306" s="27" t="str">
        <f>Elenco_CER_comune_appoggio!I306</f>
        <v/>
      </c>
      <c r="H306" s="5" t="str">
        <f>Elenco_CER_comune_appoggio!J306</f>
        <v/>
      </c>
      <c r="I306" s="5" t="str">
        <f>Elenco_CER_comune_appoggio!K306</f>
        <v/>
      </c>
      <c r="J306" s="5" t="str">
        <f>Elenco_CER_comune_appoggio!L306</f>
        <v/>
      </c>
      <c r="K306" s="5" t="str">
        <f>Elenco_CER_comune_appoggio!M306</f>
        <v/>
      </c>
      <c r="L306" s="5" t="str">
        <f>Elenco_CER_comune_appoggio!N306</f>
        <v/>
      </c>
    </row>
    <row r="307">
      <c r="A307" s="27" t="str">
        <f>Elenco_CER_comune_appoggio!A307</f>
        <v>CANAL SAN BOVO</v>
      </c>
      <c r="B307" s="27">
        <f>Elenco_CER_comune_appoggio!B307</f>
        <v>38050</v>
      </c>
      <c r="C307" s="27" t="str">
        <f>Elenco_CER_comune_appoggio!C307</f>
        <v>RONCO</v>
      </c>
      <c r="D307" s="27" t="str">
        <f>Elenco_CER_comune_appoggio!E307</f>
        <v>CASTELPIETRA</v>
      </c>
      <c r="E307" s="27" t="str">
        <f>Elenco_CER_comune_appoggio!F307</f>
        <v>AC014E00001</v>
      </c>
      <c r="F307" s="27" t="str">
        <f>Elenco_CER_comune_appoggio!H307</f>
        <v>ATTIV CER DEL PRIMIERO
CER A DOLTRA</v>
      </c>
      <c r="G307" s="27" t="str">
        <f>Elenco_CER_comune_appoggio!I307</f>
        <v/>
      </c>
      <c r="H307" s="5" t="str">
        <f>Elenco_CER_comune_appoggio!J307</f>
        <v/>
      </c>
      <c r="I307" s="5" t="str">
        <f>Elenco_CER_comune_appoggio!K307</f>
        <v/>
      </c>
      <c r="J307" s="5" t="str">
        <f>Elenco_CER_comune_appoggio!L307</f>
        <v/>
      </c>
      <c r="K307" s="5" t="str">
        <f>Elenco_CER_comune_appoggio!M307</f>
        <v/>
      </c>
      <c r="L307" s="5" t="str">
        <f>Elenco_CER_comune_appoggio!N307</f>
        <v/>
      </c>
    </row>
    <row r="308">
      <c r="A308" s="27" t="str">
        <f>Elenco_CER_comune_appoggio!A308</f>
        <v>CANAL SAN BOVO</v>
      </c>
      <c r="B308" s="27">
        <f>Elenco_CER_comune_appoggio!B308</f>
        <v>38050</v>
      </c>
      <c r="C308" s="27" t="str">
        <f>Elenco_CER_comune_appoggio!C308</f>
        <v>ZORTEA</v>
      </c>
      <c r="D308" s="27" t="str">
        <f>Elenco_CER_comune_appoggio!E308</f>
        <v>CASTELPIETRA</v>
      </c>
      <c r="E308" s="27" t="str">
        <f>Elenco_CER_comune_appoggio!F308</f>
        <v>AC014E00001</v>
      </c>
      <c r="F308" s="27" t="str">
        <f>Elenco_CER_comune_appoggio!H308</f>
        <v>ATTIV CER DEL PRIMIERO
CER A DOLTRA</v>
      </c>
      <c r="G308" s="27" t="str">
        <f>Elenco_CER_comune_appoggio!I308</f>
        <v/>
      </c>
      <c r="H308" s="5" t="str">
        <f>Elenco_CER_comune_appoggio!J308</f>
        <v/>
      </c>
      <c r="I308" s="5" t="str">
        <f>Elenco_CER_comune_appoggio!K308</f>
        <v/>
      </c>
      <c r="J308" s="5" t="str">
        <f>Elenco_CER_comune_appoggio!L308</f>
        <v/>
      </c>
      <c r="K308" s="5" t="str">
        <f>Elenco_CER_comune_appoggio!M308</f>
        <v/>
      </c>
      <c r="L308" s="5" t="str">
        <f>Elenco_CER_comune_appoggio!N308</f>
        <v/>
      </c>
    </row>
    <row r="309">
      <c r="A309" s="27" t="str">
        <f>Elenco_CER_comune_appoggio!A309</f>
        <v>IMER</v>
      </c>
      <c r="B309" s="27">
        <f>Elenco_CER_comune_appoggio!B309</f>
        <v>38050</v>
      </c>
      <c r="C309" s="27" t="str">
        <f>Elenco_CER_comune_appoggio!C309</f>
        <v>BUS</v>
      </c>
      <c r="D309" s="27" t="str">
        <f>Elenco_CER_comune_appoggio!E309</f>
        <v>SAN SILVESTRO</v>
      </c>
      <c r="E309" s="27" t="str">
        <f>Elenco_CER_comune_appoggio!F309</f>
        <v>AC014E00002</v>
      </c>
      <c r="F309" s="27" t="str">
        <f>Elenco_CER_comune_appoggio!H309</f>
        <v>CER TER VANOI
FONDAZIONE SOLERGIA</v>
      </c>
      <c r="G309" s="27" t="str">
        <f>Elenco_CER_comune_appoggio!I309</f>
        <v/>
      </c>
      <c r="H309" s="5" t="str">
        <f>Elenco_CER_comune_appoggio!J309</f>
        <v/>
      </c>
      <c r="I309" s="5" t="str">
        <f>Elenco_CER_comune_appoggio!K309</f>
        <v/>
      </c>
      <c r="J309" s="5" t="str">
        <f>Elenco_CER_comune_appoggio!L309</f>
        <v/>
      </c>
      <c r="K309" s="5" t="str">
        <f>Elenco_CER_comune_appoggio!M309</f>
        <v/>
      </c>
      <c r="L309" s="5" t="str">
        <f>Elenco_CER_comune_appoggio!N309</f>
        <v/>
      </c>
    </row>
    <row r="310">
      <c r="A310" s="27" t="str">
        <f>Elenco_CER_comune_appoggio!A310</f>
        <v>IMER</v>
      </c>
      <c r="B310" s="27">
        <f>Elenco_CER_comune_appoggio!B310</f>
        <v>38050</v>
      </c>
      <c r="C310" s="27" t="str">
        <f>Elenco_CER_comune_appoggio!C310</f>
        <v>CENTRALE DI SAN SILVESTRO</v>
      </c>
      <c r="D310" s="27" t="str">
        <f>Elenco_CER_comune_appoggio!E310</f>
        <v>SAN SILVESTRO</v>
      </c>
      <c r="E310" s="27" t="str">
        <f>Elenco_CER_comune_appoggio!F310</f>
        <v>AC014E00002</v>
      </c>
      <c r="F310" s="27" t="str">
        <f>Elenco_CER_comune_appoggio!H310</f>
        <v>CER TER VANOI
FONDAZIONE SOLERGIA</v>
      </c>
      <c r="G310" s="27" t="str">
        <f>Elenco_CER_comune_appoggio!I310</f>
        <v/>
      </c>
      <c r="H310" s="5" t="str">
        <f>Elenco_CER_comune_appoggio!J310</f>
        <v/>
      </c>
      <c r="I310" s="5" t="str">
        <f>Elenco_CER_comune_appoggio!K310</f>
        <v/>
      </c>
      <c r="J310" s="5" t="str">
        <f>Elenco_CER_comune_appoggio!L310</f>
        <v/>
      </c>
      <c r="K310" s="5" t="str">
        <f>Elenco_CER_comune_appoggio!M310</f>
        <v/>
      </c>
      <c r="L310" s="5" t="str">
        <f>Elenco_CER_comune_appoggio!N310</f>
        <v/>
      </c>
    </row>
    <row r="311">
      <c r="A311" s="27" t="str">
        <f>Elenco_CER_comune_appoggio!A311</f>
        <v>IMER</v>
      </c>
      <c r="B311" s="27">
        <f>Elenco_CER_comune_appoggio!B311</f>
        <v>38050</v>
      </c>
      <c r="C311" s="27" t="str">
        <f>Elenco_CER_comune_appoggio!C311</f>
        <v>GIANI</v>
      </c>
      <c r="D311" s="27" t="str">
        <f>Elenco_CER_comune_appoggio!E311</f>
        <v>SAN SILVESTRO</v>
      </c>
      <c r="E311" s="27" t="str">
        <f>Elenco_CER_comune_appoggio!F311</f>
        <v>AC014E00002</v>
      </c>
      <c r="F311" s="27" t="str">
        <f>Elenco_CER_comune_appoggio!H311</f>
        <v>CER TER VANOI
FONDAZIONE SOLERGIA</v>
      </c>
      <c r="G311" s="27" t="str">
        <f>Elenco_CER_comune_appoggio!I311</f>
        <v/>
      </c>
      <c r="H311" s="5" t="str">
        <f>Elenco_CER_comune_appoggio!J311</f>
        <v/>
      </c>
      <c r="I311" s="5" t="str">
        <f>Elenco_CER_comune_appoggio!K311</f>
        <v/>
      </c>
      <c r="J311" s="5" t="str">
        <f>Elenco_CER_comune_appoggio!L311</f>
        <v/>
      </c>
      <c r="K311" s="5" t="str">
        <f>Elenco_CER_comune_appoggio!M311</f>
        <v/>
      </c>
      <c r="L311" s="5" t="str">
        <f>Elenco_CER_comune_appoggio!N311</f>
        <v/>
      </c>
    </row>
    <row r="312">
      <c r="A312" s="27" t="str">
        <f>Elenco_CER_comune_appoggio!A312</f>
        <v>IMER</v>
      </c>
      <c r="B312" s="27">
        <f>Elenco_CER_comune_appoggio!B312</f>
        <v>38050</v>
      </c>
      <c r="C312" s="27" t="str">
        <f>Elenco_CER_comune_appoggio!C312</f>
        <v>MASI</v>
      </c>
      <c r="D312" s="27" t="str">
        <f>Elenco_CER_comune_appoggio!E312</f>
        <v>SAN SILVESTRO</v>
      </c>
      <c r="E312" s="27" t="str">
        <f>Elenco_CER_comune_appoggio!F312</f>
        <v>AC014E00002</v>
      </c>
      <c r="F312" s="27" t="str">
        <f>Elenco_CER_comune_appoggio!H312</f>
        <v>CER TER VANOI
FONDAZIONE SOLERGIA</v>
      </c>
      <c r="G312" s="27" t="str">
        <f>Elenco_CER_comune_appoggio!I312</f>
        <v/>
      </c>
      <c r="H312" s="5" t="str">
        <f>Elenco_CER_comune_appoggio!J312</f>
        <v/>
      </c>
      <c r="I312" s="5" t="str">
        <f>Elenco_CER_comune_appoggio!K312</f>
        <v/>
      </c>
      <c r="J312" s="5" t="str">
        <f>Elenco_CER_comune_appoggio!L312</f>
        <v/>
      </c>
      <c r="K312" s="5" t="str">
        <f>Elenco_CER_comune_appoggio!M312</f>
        <v/>
      </c>
      <c r="L312" s="5" t="str">
        <f>Elenco_CER_comune_appoggio!N312</f>
        <v/>
      </c>
    </row>
    <row r="313">
      <c r="A313" s="27" t="str">
        <f>Elenco_CER_comune_appoggio!A313</f>
        <v>IMER</v>
      </c>
      <c r="B313" s="27">
        <f>Elenco_CER_comune_appoggio!B313</f>
        <v>38050</v>
      </c>
      <c r="C313" s="27" t="str">
        <f>Elenco_CER_comune_appoggio!C313</f>
        <v>PONTET</v>
      </c>
      <c r="D313" s="27" t="str">
        <f>Elenco_CER_comune_appoggio!E313</f>
        <v>SAN SILVESTRO</v>
      </c>
      <c r="E313" s="27" t="str">
        <f>Elenco_CER_comune_appoggio!F313</f>
        <v>AC014E00002</v>
      </c>
      <c r="F313" s="27" t="str">
        <f>Elenco_CER_comune_appoggio!H313</f>
        <v>CER TER VANOI
FONDAZIONE SOLERGIA</v>
      </c>
      <c r="G313" s="27" t="str">
        <f>Elenco_CER_comune_appoggio!I313</f>
        <v/>
      </c>
      <c r="H313" s="5" t="str">
        <f>Elenco_CER_comune_appoggio!J313</f>
        <v/>
      </c>
      <c r="I313" s="5" t="str">
        <f>Elenco_CER_comune_appoggio!K313</f>
        <v/>
      </c>
      <c r="J313" s="5" t="str">
        <f>Elenco_CER_comune_appoggio!L313</f>
        <v/>
      </c>
      <c r="K313" s="5" t="str">
        <f>Elenco_CER_comune_appoggio!M313</f>
        <v/>
      </c>
      <c r="L313" s="5" t="str">
        <f>Elenco_CER_comune_appoggio!N313</f>
        <v/>
      </c>
    </row>
    <row r="314">
      <c r="A314" s="27" t="str">
        <f>Elenco_CER_comune_appoggio!A314</f>
        <v>IMER</v>
      </c>
      <c r="B314" s="27">
        <f>Elenco_CER_comune_appoggio!B314</f>
        <v>38050</v>
      </c>
      <c r="C314" s="27" t="str">
        <f>Elenco_CER_comune_appoggio!C314</f>
        <v>VILLAGGIO SASS MAOR</v>
      </c>
      <c r="D314" s="27" t="str">
        <f>Elenco_CER_comune_appoggio!E314</f>
        <v>SAN SILVESTRO</v>
      </c>
      <c r="E314" s="27" t="str">
        <f>Elenco_CER_comune_appoggio!F314</f>
        <v>AC014E00002</v>
      </c>
      <c r="F314" s="27" t="str">
        <f>Elenco_CER_comune_appoggio!H314</f>
        <v>CER TER VANOI
FONDAZIONE SOLERGIA</v>
      </c>
      <c r="G314" s="27" t="str">
        <f>Elenco_CER_comune_appoggio!I314</f>
        <v/>
      </c>
      <c r="H314" s="5" t="str">
        <f>Elenco_CER_comune_appoggio!J314</f>
        <v/>
      </c>
      <c r="I314" s="5" t="str">
        <f>Elenco_CER_comune_appoggio!K314</f>
        <v/>
      </c>
      <c r="J314" s="5" t="str">
        <f>Elenco_CER_comune_appoggio!L314</f>
        <v/>
      </c>
      <c r="K314" s="5" t="str">
        <f>Elenco_CER_comune_appoggio!M314</f>
        <v/>
      </c>
      <c r="L314" s="5" t="str">
        <f>Elenco_CER_comune_appoggio!N314</f>
        <v/>
      </c>
    </row>
    <row r="315">
      <c r="A315" s="27" t="str">
        <f>Elenco_CER_comune_appoggio!A315</f>
        <v>SAGRON MIS</v>
      </c>
      <c r="B315" s="27">
        <f>Elenco_CER_comune_appoggio!B315</f>
        <v>38050</v>
      </c>
      <c r="C315" s="27" t="str">
        <f>Elenco_CER_comune_appoggio!C315</f>
        <v>MIS</v>
      </c>
      <c r="D315" s="27" t="str">
        <f>Elenco_CER_comune_appoggio!E315</f>
        <v>SAN SILVESTRO</v>
      </c>
      <c r="E315" s="27" t="str">
        <f>Elenco_CER_comune_appoggio!F315</f>
        <v>AC014E00002</v>
      </c>
      <c r="F315" s="27" t="str">
        <f>Elenco_CER_comune_appoggio!H315</f>
        <v>CER TER VANOI
FONDAZIONE SOLERGIA</v>
      </c>
      <c r="G315" s="27" t="str">
        <f>Elenco_CER_comune_appoggio!I315</f>
        <v/>
      </c>
      <c r="H315" s="5" t="str">
        <f>Elenco_CER_comune_appoggio!J315</f>
        <v/>
      </c>
      <c r="I315" s="5" t="str">
        <f>Elenco_CER_comune_appoggio!K315</f>
        <v/>
      </c>
      <c r="J315" s="5" t="str">
        <f>Elenco_CER_comune_appoggio!L315</f>
        <v/>
      </c>
      <c r="K315" s="5" t="str">
        <f>Elenco_CER_comune_appoggio!M315</f>
        <v/>
      </c>
      <c r="L315" s="5" t="str">
        <f>Elenco_CER_comune_appoggio!N315</f>
        <v/>
      </c>
    </row>
    <row r="316">
      <c r="A316" s="27" t="str">
        <f>Elenco_CER_comune_appoggio!A316</f>
        <v>SAGRON MIS</v>
      </c>
      <c r="B316" s="27">
        <f>Elenco_CER_comune_appoggio!B316</f>
        <v>38050</v>
      </c>
      <c r="C316" s="27" t="str">
        <f>Elenco_CER_comune_appoggio!C316</f>
        <v>SAGRON</v>
      </c>
      <c r="D316" s="27" t="str">
        <f>Elenco_CER_comune_appoggio!E316</f>
        <v>SAN SILVESTRO</v>
      </c>
      <c r="E316" s="27" t="str">
        <f>Elenco_CER_comune_appoggio!F316</f>
        <v>AC014E00002</v>
      </c>
      <c r="F316" s="27" t="str">
        <f>Elenco_CER_comune_appoggio!H316</f>
        <v>CER TER VANOI
FONDAZIONE SOLERGIA</v>
      </c>
      <c r="G316" s="27" t="str">
        <f>Elenco_CER_comune_appoggio!I316</f>
        <v/>
      </c>
      <c r="H316" s="5" t="str">
        <f>Elenco_CER_comune_appoggio!J316</f>
        <v/>
      </c>
      <c r="I316" s="5" t="str">
        <f>Elenco_CER_comune_appoggio!K316</f>
        <v/>
      </c>
      <c r="J316" s="5" t="str">
        <f>Elenco_CER_comune_appoggio!L316</f>
        <v/>
      </c>
      <c r="K316" s="5" t="str">
        <f>Elenco_CER_comune_appoggio!M316</f>
        <v/>
      </c>
      <c r="L316" s="5" t="str">
        <f>Elenco_CER_comune_appoggio!N316</f>
        <v/>
      </c>
    </row>
    <row r="317">
      <c r="A317" s="27" t="str">
        <f>Elenco_CER_comune_appoggio!A317</f>
        <v>SAGRON MIS</v>
      </c>
      <c r="B317" s="27">
        <f>Elenco_CER_comune_appoggio!B317</f>
        <v>38050</v>
      </c>
      <c r="C317" s="27" t="str">
        <f>Elenco_CER_comune_appoggio!C317</f>
        <v>MARCOI</v>
      </c>
      <c r="D317" s="27" t="str">
        <f>Elenco_CER_comune_appoggio!E317</f>
        <v>SAN SILVESTRO</v>
      </c>
      <c r="E317" s="27" t="str">
        <f>Elenco_CER_comune_appoggio!F317</f>
        <v>AC014E00002</v>
      </c>
      <c r="F317" s="27" t="str">
        <f>Elenco_CER_comune_appoggio!H317</f>
        <v>CER TER VANOI
FONDAZIONE SOLERGIA</v>
      </c>
      <c r="G317" s="27" t="str">
        <f>Elenco_CER_comune_appoggio!I317</f>
        <v/>
      </c>
      <c r="H317" s="5" t="str">
        <f>Elenco_CER_comune_appoggio!J317</f>
        <v/>
      </c>
      <c r="I317" s="5" t="str">
        <f>Elenco_CER_comune_appoggio!K317</f>
        <v/>
      </c>
      <c r="J317" s="5" t="str">
        <f>Elenco_CER_comune_appoggio!L317</f>
        <v/>
      </c>
      <c r="K317" s="5" t="str">
        <f>Elenco_CER_comune_appoggio!M317</f>
        <v/>
      </c>
      <c r="L317" s="5" t="str">
        <f>Elenco_CER_comune_appoggio!N317</f>
        <v/>
      </c>
    </row>
    <row r="318">
      <c r="A318" s="27" t="str">
        <f>Elenco_CER_comune_appoggio!A318</f>
        <v>SAGRON MIS</v>
      </c>
      <c r="B318" s="27">
        <f>Elenco_CER_comune_appoggio!B318</f>
        <v>38050</v>
      </c>
      <c r="C318" s="27" t="str">
        <f>Elenco_CER_comune_appoggio!C318</f>
        <v>PANTE</v>
      </c>
      <c r="D318" s="27" t="str">
        <f>Elenco_CER_comune_appoggio!E318</f>
        <v>SAN SILVESTRO</v>
      </c>
      <c r="E318" s="27" t="str">
        <f>Elenco_CER_comune_appoggio!F318</f>
        <v>AC014E00002</v>
      </c>
      <c r="F318" s="27" t="str">
        <f>Elenco_CER_comune_appoggio!H318</f>
        <v>CER TER VANOI
FONDAZIONE SOLERGIA</v>
      </c>
      <c r="G318" s="27" t="str">
        <f>Elenco_CER_comune_appoggio!I318</f>
        <v/>
      </c>
      <c r="H318" s="5" t="str">
        <f>Elenco_CER_comune_appoggio!J318</f>
        <v/>
      </c>
      <c r="I318" s="5" t="str">
        <f>Elenco_CER_comune_appoggio!K318</f>
        <v/>
      </c>
      <c r="J318" s="5" t="str">
        <f>Elenco_CER_comune_appoggio!L318</f>
        <v/>
      </c>
      <c r="K318" s="5" t="str">
        <f>Elenco_CER_comune_appoggio!M318</f>
        <v/>
      </c>
      <c r="L318" s="5" t="str">
        <f>Elenco_CER_comune_appoggio!N318</f>
        <v/>
      </c>
    </row>
    <row r="319">
      <c r="A319" s="27" t="str">
        <f>Elenco_CER_comune_appoggio!A319</f>
        <v>SAGRON MIS</v>
      </c>
      <c r="B319" s="27">
        <f>Elenco_CER_comune_appoggio!B319</f>
        <v>38050</v>
      </c>
      <c r="C319" s="27" t="str">
        <f>Elenco_CER_comune_appoggio!C319</f>
        <v>VORI</v>
      </c>
      <c r="D319" s="27" t="str">
        <f>Elenco_CER_comune_appoggio!E319</f>
        <v>SAN SILVESTRO</v>
      </c>
      <c r="E319" s="27" t="str">
        <f>Elenco_CER_comune_appoggio!F319</f>
        <v>AC014E00002</v>
      </c>
      <c r="F319" s="27" t="str">
        <f>Elenco_CER_comune_appoggio!H319</f>
        <v>CER TER VANOI
FONDAZIONE SOLERGIA</v>
      </c>
      <c r="G319" s="27" t="str">
        <f>Elenco_CER_comune_appoggio!I319</f>
        <v/>
      </c>
      <c r="H319" s="5" t="str">
        <f>Elenco_CER_comune_appoggio!J319</f>
        <v/>
      </c>
      <c r="I319" s="5" t="str">
        <f>Elenco_CER_comune_appoggio!K319</f>
        <v/>
      </c>
      <c r="J319" s="5" t="str">
        <f>Elenco_CER_comune_appoggio!L319</f>
        <v/>
      </c>
      <c r="K319" s="5" t="str">
        <f>Elenco_CER_comune_appoggio!M319</f>
        <v/>
      </c>
      <c r="L319" s="5" t="str">
        <f>Elenco_CER_comune_appoggio!N319</f>
        <v/>
      </c>
    </row>
    <row r="320">
      <c r="A320" s="27" t="str">
        <f>Elenco_CER_comune_appoggio!A320</f>
        <v>SAGRON MIS</v>
      </c>
      <c r="B320" s="27">
        <f>Elenco_CER_comune_appoggio!B320</f>
        <v>38050</v>
      </c>
      <c r="C320" s="27" t="str">
        <f>Elenco_CER_comune_appoggio!C320</f>
        <v>MATIUZ</v>
      </c>
      <c r="D320" s="27" t="str">
        <f>Elenco_CER_comune_appoggio!E320</f>
        <v>SAN SILVESTRO</v>
      </c>
      <c r="E320" s="27" t="str">
        <f>Elenco_CER_comune_appoggio!F320</f>
        <v>AC014E00002</v>
      </c>
      <c r="F320" s="27" t="str">
        <f>Elenco_CER_comune_appoggio!H320</f>
        <v>CER TER VANOI
FONDAZIONE SOLERGIA</v>
      </c>
      <c r="G320" s="27" t="str">
        <f>Elenco_CER_comune_appoggio!I320</f>
        <v/>
      </c>
      <c r="H320" s="5" t="str">
        <f>Elenco_CER_comune_appoggio!J320</f>
        <v/>
      </c>
      <c r="I320" s="5" t="str">
        <f>Elenco_CER_comune_appoggio!K320</f>
        <v/>
      </c>
      <c r="J320" s="5" t="str">
        <f>Elenco_CER_comune_appoggio!L320</f>
        <v/>
      </c>
      <c r="K320" s="5" t="str">
        <f>Elenco_CER_comune_appoggio!M320</f>
        <v/>
      </c>
      <c r="L320" s="5" t="str">
        <f>Elenco_CER_comune_appoggio!N320</f>
        <v/>
      </c>
    </row>
    <row r="321">
      <c r="A321" s="5" t="str">
        <f>Elenco_CER_comune_appoggio!A321</f>
        <v/>
      </c>
      <c r="B321" s="5" t="str">
        <f>Elenco_CER_comune_appoggio!B321</f>
        <v/>
      </c>
      <c r="C321" s="5" t="str">
        <f>Elenco_CER_comune_appoggio!C321</f>
        <v/>
      </c>
      <c r="D321" s="5" t="str">
        <f>Elenco_CER_comune_appoggio!E321</f>
        <v/>
      </c>
      <c r="E321" s="5" t="str">
        <f>Elenco_CER_comune_appoggio!F321</f>
        <v/>
      </c>
      <c r="F321" s="5" t="str">
        <f>Elenco_CER_comune_appoggio!H321</f>
        <v/>
      </c>
      <c r="G321" s="5" t="str">
        <f>Elenco_CER_comune_appoggio!I321</f>
        <v/>
      </c>
      <c r="H321" s="5" t="str">
        <f>Elenco_CER_comune_appoggio!J321</f>
        <v/>
      </c>
      <c r="I321" s="5" t="str">
        <f>Elenco_CER_comune_appoggio!K321</f>
        <v/>
      </c>
      <c r="J321" s="5" t="str">
        <f>Elenco_CER_comune_appoggio!L321</f>
        <v/>
      </c>
      <c r="K321" s="5" t="str">
        <f>Elenco_CER_comune_appoggio!M321</f>
        <v/>
      </c>
      <c r="L321" s="5" t="str">
        <f>Elenco_CER_comune_appoggio!N321</f>
        <v/>
      </c>
    </row>
    <row r="322">
      <c r="A322" s="5" t="str">
        <f>Elenco_CER_comune_appoggio!A322</f>
        <v/>
      </c>
      <c r="B322" s="5" t="str">
        <f>Elenco_CER_comune_appoggio!B322</f>
        <v/>
      </c>
      <c r="C322" s="5" t="str">
        <f>Elenco_CER_comune_appoggio!C322</f>
        <v/>
      </c>
      <c r="D322" s="5" t="str">
        <f>Elenco_CER_comune_appoggio!E322</f>
        <v/>
      </c>
      <c r="E322" s="5" t="str">
        <f>Elenco_CER_comune_appoggio!F322</f>
        <v/>
      </c>
      <c r="F322" s="5" t="str">
        <f>Elenco_CER_comune_appoggio!H322</f>
        <v/>
      </c>
      <c r="G322" s="5" t="str">
        <f>Elenco_CER_comune_appoggio!I322</f>
        <v/>
      </c>
      <c r="H322" s="5" t="str">
        <f>Elenco_CER_comune_appoggio!J322</f>
        <v/>
      </c>
      <c r="I322" s="5" t="str">
        <f>Elenco_CER_comune_appoggio!K322</f>
        <v/>
      </c>
      <c r="J322" s="5" t="str">
        <f>Elenco_CER_comune_appoggio!L322</f>
        <v/>
      </c>
      <c r="K322" s="5" t="str">
        <f>Elenco_CER_comune_appoggio!M322</f>
        <v/>
      </c>
      <c r="L322" s="5" t="str">
        <f>Elenco_CER_comune_appoggio!N322</f>
        <v/>
      </c>
    </row>
    <row r="323">
      <c r="A323" s="5" t="str">
        <f>Elenco_CER_comune_appoggio!A323</f>
        <v/>
      </c>
      <c r="B323" s="5" t="str">
        <f>Elenco_CER_comune_appoggio!B323</f>
        <v/>
      </c>
      <c r="C323" s="5" t="str">
        <f>Elenco_CER_comune_appoggio!C323</f>
        <v/>
      </c>
      <c r="D323" s="5" t="str">
        <f>Elenco_CER_comune_appoggio!E323</f>
        <v/>
      </c>
      <c r="E323" s="5" t="str">
        <f>Elenco_CER_comune_appoggio!F323</f>
        <v/>
      </c>
      <c r="F323" s="5" t="str">
        <f>Elenco_CER_comune_appoggio!H323</f>
        <v/>
      </c>
      <c r="G323" s="5" t="str">
        <f>Elenco_CER_comune_appoggio!I323</f>
        <v/>
      </c>
      <c r="H323" s="5" t="str">
        <f>Elenco_CER_comune_appoggio!J323</f>
        <v/>
      </c>
      <c r="I323" s="5" t="str">
        <f>Elenco_CER_comune_appoggio!K323</f>
        <v/>
      </c>
      <c r="J323" s="5" t="str">
        <f>Elenco_CER_comune_appoggio!L323</f>
        <v/>
      </c>
      <c r="K323" s="5" t="str">
        <f>Elenco_CER_comune_appoggio!M323</f>
        <v/>
      </c>
      <c r="L323" s="5" t="str">
        <f>Elenco_CER_comune_appoggio!N323</f>
        <v/>
      </c>
    </row>
    <row r="324">
      <c r="A324" s="5" t="str">
        <f>Elenco_CER_comune_appoggio!A324</f>
        <v/>
      </c>
      <c r="B324" s="5" t="str">
        <f>Elenco_CER_comune_appoggio!B324</f>
        <v/>
      </c>
      <c r="C324" s="5" t="str">
        <f>Elenco_CER_comune_appoggio!C324</f>
        <v/>
      </c>
      <c r="D324" s="5" t="str">
        <f>Elenco_CER_comune_appoggio!E324</f>
        <v/>
      </c>
      <c r="E324" s="5" t="str">
        <f>Elenco_CER_comune_appoggio!F324</f>
        <v/>
      </c>
      <c r="F324" s="5" t="str">
        <f>Elenco_CER_comune_appoggio!H324</f>
        <v/>
      </c>
      <c r="G324" s="5" t="str">
        <f>Elenco_CER_comune_appoggio!I324</f>
        <v/>
      </c>
      <c r="H324" s="5" t="str">
        <f>Elenco_CER_comune_appoggio!J324</f>
        <v/>
      </c>
      <c r="I324" s="5" t="str">
        <f>Elenco_CER_comune_appoggio!K324</f>
        <v/>
      </c>
      <c r="J324" s="5" t="str">
        <f>Elenco_CER_comune_appoggio!L324</f>
        <v/>
      </c>
      <c r="K324" s="5" t="str">
        <f>Elenco_CER_comune_appoggio!M324</f>
        <v/>
      </c>
      <c r="L324" s="5" t="str">
        <f>Elenco_CER_comune_appoggio!N324</f>
        <v/>
      </c>
    </row>
    <row r="325">
      <c r="A325" s="5" t="str">
        <f>Elenco_CER_comune_appoggio!A325</f>
        <v/>
      </c>
      <c r="B325" s="5" t="str">
        <f>Elenco_CER_comune_appoggio!B325</f>
        <v/>
      </c>
      <c r="C325" s="5" t="str">
        <f>Elenco_CER_comune_appoggio!C325</f>
        <v/>
      </c>
      <c r="D325" s="5" t="str">
        <f>Elenco_CER_comune_appoggio!E325</f>
        <v/>
      </c>
      <c r="E325" s="5" t="str">
        <f>Elenco_CER_comune_appoggio!F325</f>
        <v/>
      </c>
      <c r="F325" s="5" t="str">
        <f>Elenco_CER_comune_appoggio!H325</f>
        <v/>
      </c>
      <c r="G325" s="5" t="str">
        <f>Elenco_CER_comune_appoggio!I325</f>
        <v/>
      </c>
      <c r="H325" s="5" t="str">
        <f>Elenco_CER_comune_appoggio!J325</f>
        <v/>
      </c>
      <c r="I325" s="5" t="str">
        <f>Elenco_CER_comune_appoggio!K325</f>
        <v/>
      </c>
      <c r="J325" s="5" t="str">
        <f>Elenco_CER_comune_appoggio!L325</f>
        <v/>
      </c>
      <c r="K325" s="5" t="str">
        <f>Elenco_CER_comune_appoggio!M325</f>
        <v/>
      </c>
      <c r="L325" s="5" t="str">
        <f>Elenco_CER_comune_appoggio!N325</f>
        <v/>
      </c>
    </row>
    <row r="326">
      <c r="A326" s="5" t="str">
        <f>Elenco_CER_comune_appoggio!A326</f>
        <v/>
      </c>
      <c r="B326" s="5" t="str">
        <f>Elenco_CER_comune_appoggio!B326</f>
        <v/>
      </c>
      <c r="C326" s="5" t="str">
        <f>Elenco_CER_comune_appoggio!C326</f>
        <v/>
      </c>
      <c r="D326" s="5" t="str">
        <f>Elenco_CER_comune_appoggio!E326</f>
        <v/>
      </c>
      <c r="E326" s="5" t="str">
        <f>Elenco_CER_comune_appoggio!F326</f>
        <v/>
      </c>
      <c r="F326" s="5" t="str">
        <f>Elenco_CER_comune_appoggio!H326</f>
        <v/>
      </c>
      <c r="G326" s="5" t="str">
        <f>Elenco_CER_comune_appoggio!I326</f>
        <v/>
      </c>
      <c r="H326" s="5" t="str">
        <f>Elenco_CER_comune_appoggio!J326</f>
        <v/>
      </c>
      <c r="I326" s="5" t="str">
        <f>Elenco_CER_comune_appoggio!K326</f>
        <v/>
      </c>
      <c r="J326" s="5" t="str">
        <f>Elenco_CER_comune_appoggio!L326</f>
        <v/>
      </c>
      <c r="K326" s="5" t="str">
        <f>Elenco_CER_comune_appoggio!M326</f>
        <v/>
      </c>
      <c r="L326" s="5" t="str">
        <f>Elenco_CER_comune_appoggio!N326</f>
        <v/>
      </c>
    </row>
    <row r="327">
      <c r="A327" s="5" t="str">
        <f>Elenco_CER_comune_appoggio!A327</f>
        <v/>
      </c>
      <c r="B327" s="5" t="str">
        <f>Elenco_CER_comune_appoggio!B327</f>
        <v/>
      </c>
      <c r="C327" s="5" t="str">
        <f>Elenco_CER_comune_appoggio!C327</f>
        <v/>
      </c>
      <c r="D327" s="5" t="str">
        <f>Elenco_CER_comune_appoggio!E327</f>
        <v/>
      </c>
      <c r="E327" s="5" t="str">
        <f>Elenco_CER_comune_appoggio!F327</f>
        <v/>
      </c>
      <c r="F327" s="5" t="str">
        <f>Elenco_CER_comune_appoggio!H327</f>
        <v/>
      </c>
      <c r="G327" s="5" t="str">
        <f>Elenco_CER_comune_appoggio!I327</f>
        <v/>
      </c>
      <c r="H327" s="5" t="str">
        <f>Elenco_CER_comune_appoggio!J327</f>
        <v/>
      </c>
      <c r="I327" s="5" t="str">
        <f>Elenco_CER_comune_appoggio!K327</f>
        <v/>
      </c>
      <c r="J327" s="5" t="str">
        <f>Elenco_CER_comune_appoggio!L327</f>
        <v/>
      </c>
      <c r="K327" s="5" t="str">
        <f>Elenco_CER_comune_appoggio!M327</f>
        <v/>
      </c>
      <c r="L327" s="5" t="str">
        <f>Elenco_CER_comune_appoggio!N327</f>
        <v/>
      </c>
    </row>
    <row r="328">
      <c r="A328" s="5" t="str">
        <f>Elenco_CER_comune_appoggio!A328</f>
        <v/>
      </c>
      <c r="B328" s="5" t="str">
        <f>Elenco_CER_comune_appoggio!B328</f>
        <v/>
      </c>
      <c r="C328" s="5" t="str">
        <f>Elenco_CER_comune_appoggio!C328</f>
        <v/>
      </c>
      <c r="D328" s="5" t="str">
        <f>Elenco_CER_comune_appoggio!E328</f>
        <v/>
      </c>
      <c r="E328" s="5" t="str">
        <f>Elenco_CER_comune_appoggio!F328</f>
        <v/>
      </c>
      <c r="F328" s="5" t="str">
        <f>Elenco_CER_comune_appoggio!H328</f>
        <v/>
      </c>
      <c r="G328" s="5" t="str">
        <f>Elenco_CER_comune_appoggio!I328</f>
        <v/>
      </c>
      <c r="H328" s="5" t="str">
        <f>Elenco_CER_comune_appoggio!J328</f>
        <v/>
      </c>
      <c r="I328" s="5" t="str">
        <f>Elenco_CER_comune_appoggio!K328</f>
        <v/>
      </c>
      <c r="J328" s="5" t="str">
        <f>Elenco_CER_comune_appoggio!L328</f>
        <v/>
      </c>
      <c r="K328" s="5" t="str">
        <f>Elenco_CER_comune_appoggio!M328</f>
        <v/>
      </c>
      <c r="L328" s="5" t="str">
        <f>Elenco_CER_comune_appoggio!N328</f>
        <v/>
      </c>
    </row>
    <row r="329">
      <c r="A329" s="5" t="str">
        <f>Elenco_CER_comune_appoggio!A329</f>
        <v/>
      </c>
      <c r="B329" s="5" t="str">
        <f>Elenco_CER_comune_appoggio!B329</f>
        <v/>
      </c>
      <c r="C329" s="5" t="str">
        <f>Elenco_CER_comune_appoggio!C329</f>
        <v/>
      </c>
      <c r="D329" s="5" t="str">
        <f>Elenco_CER_comune_appoggio!E329</f>
        <v/>
      </c>
      <c r="E329" s="5" t="str">
        <f>Elenco_CER_comune_appoggio!F329</f>
        <v/>
      </c>
      <c r="F329" s="5" t="str">
        <f>Elenco_CER_comune_appoggio!H329</f>
        <v/>
      </c>
      <c r="G329" s="5" t="str">
        <f>Elenco_CER_comune_appoggio!I329</f>
        <v/>
      </c>
      <c r="H329" s="5" t="str">
        <f>Elenco_CER_comune_appoggio!J329</f>
        <v/>
      </c>
      <c r="I329" s="5" t="str">
        <f>Elenco_CER_comune_appoggio!K329</f>
        <v/>
      </c>
      <c r="J329" s="5" t="str">
        <f>Elenco_CER_comune_appoggio!L329</f>
        <v/>
      </c>
      <c r="K329" s="5" t="str">
        <f>Elenco_CER_comune_appoggio!M329</f>
        <v/>
      </c>
      <c r="L329" s="5" t="str">
        <f>Elenco_CER_comune_appoggio!N329</f>
        <v/>
      </c>
    </row>
    <row r="330">
      <c r="A330" s="5" t="str">
        <f>Elenco_CER_comune_appoggio!A330</f>
        <v/>
      </c>
      <c r="B330" s="5" t="str">
        <f>Elenco_CER_comune_appoggio!B330</f>
        <v/>
      </c>
      <c r="C330" s="5" t="str">
        <f>Elenco_CER_comune_appoggio!C330</f>
        <v/>
      </c>
      <c r="D330" s="5" t="str">
        <f>Elenco_CER_comune_appoggio!E330</f>
        <v/>
      </c>
      <c r="E330" s="5" t="str">
        <f>Elenco_CER_comune_appoggio!F330</f>
        <v/>
      </c>
      <c r="F330" s="5" t="str">
        <f>Elenco_CER_comune_appoggio!H330</f>
        <v/>
      </c>
      <c r="G330" s="5" t="str">
        <f>Elenco_CER_comune_appoggio!I330</f>
        <v/>
      </c>
      <c r="H330" s="5" t="str">
        <f>Elenco_CER_comune_appoggio!J330</f>
        <v/>
      </c>
      <c r="I330" s="5" t="str">
        <f>Elenco_CER_comune_appoggio!K330</f>
        <v/>
      </c>
      <c r="J330" s="5" t="str">
        <f>Elenco_CER_comune_appoggio!L330</f>
        <v/>
      </c>
      <c r="K330" s="5" t="str">
        <f>Elenco_CER_comune_appoggio!M330</f>
        <v/>
      </c>
      <c r="L330" s="5" t="str">
        <f>Elenco_CER_comune_appoggio!N330</f>
        <v/>
      </c>
    </row>
    <row r="331">
      <c r="A331" s="5" t="str">
        <f>Elenco_CER_comune_appoggio!A331</f>
        <v/>
      </c>
      <c r="B331" s="5" t="str">
        <f>Elenco_CER_comune_appoggio!B331</f>
        <v/>
      </c>
      <c r="C331" s="5" t="str">
        <f>Elenco_CER_comune_appoggio!C331</f>
        <v/>
      </c>
      <c r="D331" s="5" t="str">
        <f>Elenco_CER_comune_appoggio!E331</f>
        <v/>
      </c>
      <c r="E331" s="5" t="str">
        <f>Elenco_CER_comune_appoggio!F331</f>
        <v/>
      </c>
      <c r="F331" s="5" t="str">
        <f>Elenco_CER_comune_appoggio!H331</f>
        <v/>
      </c>
      <c r="G331" s="5" t="str">
        <f>Elenco_CER_comune_appoggio!I331</f>
        <v/>
      </c>
      <c r="H331" s="5" t="str">
        <f>Elenco_CER_comune_appoggio!J331</f>
        <v/>
      </c>
      <c r="I331" s="5" t="str">
        <f>Elenco_CER_comune_appoggio!K331</f>
        <v/>
      </c>
      <c r="J331" s="5" t="str">
        <f>Elenco_CER_comune_appoggio!L331</f>
        <v/>
      </c>
      <c r="K331" s="5" t="str">
        <f>Elenco_CER_comune_appoggio!M331</f>
        <v/>
      </c>
      <c r="L331" s="5" t="str">
        <f>Elenco_CER_comune_appoggio!N331</f>
        <v/>
      </c>
    </row>
    <row r="332">
      <c r="A332" s="5" t="str">
        <f>Elenco_CER_comune_appoggio!A332</f>
        <v/>
      </c>
      <c r="B332" s="5" t="str">
        <f>Elenco_CER_comune_appoggio!B332</f>
        <v/>
      </c>
      <c r="C332" s="5" t="str">
        <f>Elenco_CER_comune_appoggio!C332</f>
        <v/>
      </c>
      <c r="D332" s="5" t="str">
        <f>Elenco_CER_comune_appoggio!E332</f>
        <v/>
      </c>
      <c r="E332" s="5" t="str">
        <f>Elenco_CER_comune_appoggio!F332</f>
        <v/>
      </c>
      <c r="F332" s="5" t="str">
        <f>Elenco_CER_comune_appoggio!H332</f>
        <v/>
      </c>
      <c r="G332" s="5" t="str">
        <f>Elenco_CER_comune_appoggio!I332</f>
        <v/>
      </c>
      <c r="H332" s="5" t="str">
        <f>Elenco_CER_comune_appoggio!J332</f>
        <v/>
      </c>
      <c r="I332" s="5" t="str">
        <f>Elenco_CER_comune_appoggio!K332</f>
        <v/>
      </c>
      <c r="J332" s="5" t="str">
        <f>Elenco_CER_comune_appoggio!L332</f>
        <v/>
      </c>
      <c r="K332" s="5" t="str">
        <f>Elenco_CER_comune_appoggio!M332</f>
        <v/>
      </c>
      <c r="L332" s="5" t="str">
        <f>Elenco_CER_comune_appoggio!N332</f>
        <v/>
      </c>
    </row>
    <row r="333">
      <c r="A333" s="5" t="str">
        <f>Elenco_CER_comune_appoggio!A333</f>
        <v/>
      </c>
      <c r="B333" s="5" t="str">
        <f>Elenco_CER_comune_appoggio!B333</f>
        <v/>
      </c>
      <c r="C333" s="5" t="str">
        <f>Elenco_CER_comune_appoggio!C333</f>
        <v/>
      </c>
      <c r="D333" s="5" t="str">
        <f>Elenco_CER_comune_appoggio!E333</f>
        <v/>
      </c>
      <c r="E333" s="5" t="str">
        <f>Elenco_CER_comune_appoggio!F333</f>
        <v/>
      </c>
      <c r="F333" s="5" t="str">
        <f>Elenco_CER_comune_appoggio!H333</f>
        <v/>
      </c>
      <c r="G333" s="5" t="str">
        <f>Elenco_CER_comune_appoggio!I333</f>
        <v/>
      </c>
      <c r="H333" s="5" t="str">
        <f>Elenco_CER_comune_appoggio!J333</f>
        <v/>
      </c>
      <c r="I333" s="5" t="str">
        <f>Elenco_CER_comune_appoggio!K333</f>
        <v/>
      </c>
      <c r="J333" s="5" t="str">
        <f>Elenco_CER_comune_appoggio!L333</f>
        <v/>
      </c>
      <c r="K333" s="5" t="str">
        <f>Elenco_CER_comune_appoggio!M333</f>
        <v/>
      </c>
      <c r="L333" s="5" t="str">
        <f>Elenco_CER_comune_appoggio!N333</f>
        <v/>
      </c>
    </row>
    <row r="334">
      <c r="A334" s="5" t="str">
        <f>Elenco_CER_comune_appoggio!A334</f>
        <v/>
      </c>
      <c r="B334" s="5" t="str">
        <f>Elenco_CER_comune_appoggio!B334</f>
        <v/>
      </c>
      <c r="C334" s="5" t="str">
        <f>Elenco_CER_comune_appoggio!C334</f>
        <v/>
      </c>
      <c r="D334" s="5" t="str">
        <f>Elenco_CER_comune_appoggio!E334</f>
        <v/>
      </c>
      <c r="E334" s="5" t="str">
        <f>Elenco_CER_comune_appoggio!F334</f>
        <v/>
      </c>
      <c r="F334" s="5" t="str">
        <f>Elenco_CER_comune_appoggio!H334</f>
        <v/>
      </c>
      <c r="G334" s="5" t="str">
        <f>Elenco_CER_comune_appoggio!I334</f>
        <v/>
      </c>
      <c r="H334" s="5" t="str">
        <f>Elenco_CER_comune_appoggio!J334</f>
        <v/>
      </c>
      <c r="I334" s="5" t="str">
        <f>Elenco_CER_comune_appoggio!K334</f>
        <v/>
      </c>
      <c r="J334" s="5" t="str">
        <f>Elenco_CER_comune_appoggio!L334</f>
        <v/>
      </c>
      <c r="K334" s="5" t="str">
        <f>Elenco_CER_comune_appoggio!M334</f>
        <v/>
      </c>
      <c r="L334" s="5" t="str">
        <f>Elenco_CER_comune_appoggio!N334</f>
        <v/>
      </c>
    </row>
    <row r="335">
      <c r="A335" s="5" t="str">
        <f>Elenco_CER_comune_appoggio!A335</f>
        <v/>
      </c>
      <c r="B335" s="5" t="str">
        <f>Elenco_CER_comune_appoggio!B335</f>
        <v/>
      </c>
      <c r="C335" s="5" t="str">
        <f>Elenco_CER_comune_appoggio!C335</f>
        <v/>
      </c>
      <c r="D335" s="5" t="str">
        <f>Elenco_CER_comune_appoggio!E335</f>
        <v/>
      </c>
      <c r="E335" s="5" t="str">
        <f>Elenco_CER_comune_appoggio!F335</f>
        <v/>
      </c>
      <c r="F335" s="5" t="str">
        <f>Elenco_CER_comune_appoggio!H335</f>
        <v/>
      </c>
      <c r="G335" s="5" t="str">
        <f>Elenco_CER_comune_appoggio!I335</f>
        <v/>
      </c>
      <c r="H335" s="5" t="str">
        <f>Elenco_CER_comune_appoggio!J335</f>
        <v/>
      </c>
      <c r="I335" s="5" t="str">
        <f>Elenco_CER_comune_appoggio!K335</f>
        <v/>
      </c>
      <c r="J335" s="5" t="str">
        <f>Elenco_CER_comune_appoggio!L335</f>
        <v/>
      </c>
      <c r="K335" s="5" t="str">
        <f>Elenco_CER_comune_appoggio!M335</f>
        <v/>
      </c>
      <c r="L335" s="5" t="str">
        <f>Elenco_CER_comune_appoggio!N335</f>
        <v/>
      </c>
    </row>
    <row r="336">
      <c r="A336" s="5" t="str">
        <f>Elenco_CER_comune_appoggio!A336</f>
        <v/>
      </c>
      <c r="B336" s="5" t="str">
        <f>Elenco_CER_comune_appoggio!B336</f>
        <v/>
      </c>
      <c r="C336" s="5" t="str">
        <f>Elenco_CER_comune_appoggio!C336</f>
        <v/>
      </c>
      <c r="D336" s="5" t="str">
        <f>Elenco_CER_comune_appoggio!E336</f>
        <v/>
      </c>
      <c r="E336" s="5" t="str">
        <f>Elenco_CER_comune_appoggio!F336</f>
        <v/>
      </c>
      <c r="F336" s="5" t="str">
        <f>Elenco_CER_comune_appoggio!H336</f>
        <v/>
      </c>
      <c r="G336" s="5" t="str">
        <f>Elenco_CER_comune_appoggio!I336</f>
        <v/>
      </c>
      <c r="H336" s="5" t="str">
        <f>Elenco_CER_comune_appoggio!J336</f>
        <v/>
      </c>
      <c r="I336" s="5" t="str">
        <f>Elenco_CER_comune_appoggio!K336</f>
        <v/>
      </c>
      <c r="J336" s="5" t="str">
        <f>Elenco_CER_comune_appoggio!L336</f>
        <v/>
      </c>
      <c r="K336" s="5" t="str">
        <f>Elenco_CER_comune_appoggio!M336</f>
        <v/>
      </c>
      <c r="L336" s="5" t="str">
        <f>Elenco_CER_comune_appoggio!N336</f>
        <v/>
      </c>
    </row>
    <row r="337">
      <c r="A337" s="5" t="str">
        <f>Elenco_CER_comune_appoggio!A337</f>
        <v/>
      </c>
      <c r="B337" s="5" t="str">
        <f>Elenco_CER_comune_appoggio!B337</f>
        <v/>
      </c>
      <c r="C337" s="5" t="str">
        <f>Elenco_CER_comune_appoggio!C337</f>
        <v/>
      </c>
      <c r="D337" s="5" t="str">
        <f>Elenco_CER_comune_appoggio!E337</f>
        <v/>
      </c>
      <c r="E337" s="5" t="str">
        <f>Elenco_CER_comune_appoggio!F337</f>
        <v/>
      </c>
      <c r="F337" s="5" t="str">
        <f>Elenco_CER_comune_appoggio!H337</f>
        <v/>
      </c>
      <c r="G337" s="5" t="str">
        <f>Elenco_CER_comune_appoggio!I337</f>
        <v/>
      </c>
      <c r="H337" s="5" t="str">
        <f>Elenco_CER_comune_appoggio!J337</f>
        <v/>
      </c>
      <c r="I337" s="5" t="str">
        <f>Elenco_CER_comune_appoggio!K337</f>
        <v/>
      </c>
      <c r="J337" s="5" t="str">
        <f>Elenco_CER_comune_appoggio!L337</f>
        <v/>
      </c>
      <c r="K337" s="5" t="str">
        <f>Elenco_CER_comune_appoggio!M337</f>
        <v/>
      </c>
      <c r="L337" s="5" t="str">
        <f>Elenco_CER_comune_appoggio!N337</f>
        <v/>
      </c>
    </row>
    <row r="338">
      <c r="A338" s="5" t="str">
        <f>Elenco_CER_comune_appoggio!A338</f>
        <v/>
      </c>
      <c r="B338" s="5" t="str">
        <f>Elenco_CER_comune_appoggio!B338</f>
        <v/>
      </c>
      <c r="C338" s="5" t="str">
        <f>Elenco_CER_comune_appoggio!C338</f>
        <v/>
      </c>
      <c r="D338" s="5" t="str">
        <f>Elenco_CER_comune_appoggio!E338</f>
        <v/>
      </c>
      <c r="E338" s="5" t="str">
        <f>Elenco_CER_comune_appoggio!F338</f>
        <v/>
      </c>
      <c r="F338" s="5" t="str">
        <f>Elenco_CER_comune_appoggio!H338</f>
        <v/>
      </c>
      <c r="G338" s="5" t="str">
        <f>Elenco_CER_comune_appoggio!I338</f>
        <v/>
      </c>
      <c r="H338" s="5" t="str">
        <f>Elenco_CER_comune_appoggio!J338</f>
        <v/>
      </c>
      <c r="I338" s="5" t="str">
        <f>Elenco_CER_comune_appoggio!K338</f>
        <v/>
      </c>
      <c r="J338" s="5" t="str">
        <f>Elenco_CER_comune_appoggio!L338</f>
        <v/>
      </c>
      <c r="K338" s="5" t="str">
        <f>Elenco_CER_comune_appoggio!M338</f>
        <v/>
      </c>
      <c r="L338" s="5" t="str">
        <f>Elenco_CER_comune_appoggio!N338</f>
        <v/>
      </c>
    </row>
    <row r="339">
      <c r="A339" s="5" t="str">
        <f>Elenco_CER_comune_appoggio!A339</f>
        <v/>
      </c>
      <c r="B339" s="5" t="str">
        <f>Elenco_CER_comune_appoggio!B339</f>
        <v/>
      </c>
      <c r="C339" s="5" t="str">
        <f>Elenco_CER_comune_appoggio!C339</f>
        <v/>
      </c>
      <c r="D339" s="5" t="str">
        <f>Elenco_CER_comune_appoggio!E339</f>
        <v/>
      </c>
      <c r="E339" s="5" t="str">
        <f>Elenco_CER_comune_appoggio!F339</f>
        <v/>
      </c>
      <c r="F339" s="5" t="str">
        <f>Elenco_CER_comune_appoggio!H339</f>
        <v/>
      </c>
      <c r="G339" s="5" t="str">
        <f>Elenco_CER_comune_appoggio!I339</f>
        <v/>
      </c>
      <c r="H339" s="5" t="str">
        <f>Elenco_CER_comune_appoggio!J339</f>
        <v/>
      </c>
      <c r="I339" s="5" t="str">
        <f>Elenco_CER_comune_appoggio!K339</f>
        <v/>
      </c>
      <c r="J339" s="5" t="str">
        <f>Elenco_CER_comune_appoggio!L339</f>
        <v/>
      </c>
      <c r="K339" s="5" t="str">
        <f>Elenco_CER_comune_appoggio!M339</f>
        <v/>
      </c>
      <c r="L339" s="5" t="str">
        <f>Elenco_CER_comune_appoggio!N339</f>
        <v/>
      </c>
    </row>
    <row r="340">
      <c r="A340" s="5" t="str">
        <f>Elenco_CER_comune_appoggio!A340</f>
        <v/>
      </c>
      <c r="B340" s="5" t="str">
        <f>Elenco_CER_comune_appoggio!B340</f>
        <v/>
      </c>
      <c r="C340" s="5" t="str">
        <f>Elenco_CER_comune_appoggio!C340</f>
        <v/>
      </c>
      <c r="D340" s="5" t="str">
        <f>Elenco_CER_comune_appoggio!E340</f>
        <v/>
      </c>
      <c r="E340" s="5" t="str">
        <f>Elenco_CER_comune_appoggio!F340</f>
        <v/>
      </c>
      <c r="F340" s="5" t="str">
        <f>Elenco_CER_comune_appoggio!H340</f>
        <v/>
      </c>
      <c r="G340" s="5" t="str">
        <f>Elenco_CER_comune_appoggio!I340</f>
        <v/>
      </c>
      <c r="H340" s="5" t="str">
        <f>Elenco_CER_comune_appoggio!J340</f>
        <v/>
      </c>
      <c r="I340" s="5" t="str">
        <f>Elenco_CER_comune_appoggio!K340</f>
        <v/>
      </c>
      <c r="J340" s="5" t="str">
        <f>Elenco_CER_comune_appoggio!L340</f>
        <v/>
      </c>
      <c r="K340" s="5" t="str">
        <f>Elenco_CER_comune_appoggio!M340</f>
        <v/>
      </c>
      <c r="L340" s="5" t="str">
        <f>Elenco_CER_comune_appoggio!N340</f>
        <v/>
      </c>
    </row>
    <row r="341">
      <c r="A341" s="5" t="str">
        <f>Elenco_CER_comune_appoggio!A341</f>
        <v/>
      </c>
      <c r="B341" s="5" t="str">
        <f>Elenco_CER_comune_appoggio!B341</f>
        <v/>
      </c>
      <c r="C341" s="5" t="str">
        <f>Elenco_CER_comune_appoggio!C341</f>
        <v/>
      </c>
      <c r="D341" s="5" t="str">
        <f>Elenco_CER_comune_appoggio!E341</f>
        <v/>
      </c>
      <c r="E341" s="5" t="str">
        <f>Elenco_CER_comune_appoggio!F341</f>
        <v/>
      </c>
      <c r="F341" s="5" t="str">
        <f>Elenco_CER_comune_appoggio!H341</f>
        <v/>
      </c>
      <c r="G341" s="5" t="str">
        <f>Elenco_CER_comune_appoggio!I341</f>
        <v/>
      </c>
      <c r="H341" s="5" t="str">
        <f>Elenco_CER_comune_appoggio!J341</f>
        <v/>
      </c>
      <c r="I341" s="5" t="str">
        <f>Elenco_CER_comune_appoggio!K341</f>
        <v/>
      </c>
      <c r="J341" s="5" t="str">
        <f>Elenco_CER_comune_appoggio!L341</f>
        <v/>
      </c>
      <c r="K341" s="5" t="str">
        <f>Elenco_CER_comune_appoggio!M341</f>
        <v/>
      </c>
      <c r="L341" s="5" t="str">
        <f>Elenco_CER_comune_appoggio!N341</f>
        <v/>
      </c>
    </row>
    <row r="342">
      <c r="A342" s="5" t="str">
        <f>Elenco_CER_comune_appoggio!A342</f>
        <v/>
      </c>
      <c r="B342" s="5" t="str">
        <f>Elenco_CER_comune_appoggio!B342</f>
        <v/>
      </c>
      <c r="C342" s="5" t="str">
        <f>Elenco_CER_comune_appoggio!C342</f>
        <v/>
      </c>
      <c r="D342" s="5" t="str">
        <f>Elenco_CER_comune_appoggio!E342</f>
        <v/>
      </c>
      <c r="E342" s="5" t="str">
        <f>Elenco_CER_comune_appoggio!F342</f>
        <v/>
      </c>
      <c r="F342" s="5" t="str">
        <f>Elenco_CER_comune_appoggio!H342</f>
        <v/>
      </c>
      <c r="G342" s="5" t="str">
        <f>Elenco_CER_comune_appoggio!I342</f>
        <v/>
      </c>
      <c r="H342" s="5" t="str">
        <f>Elenco_CER_comune_appoggio!J342</f>
        <v/>
      </c>
      <c r="I342" s="5" t="str">
        <f>Elenco_CER_comune_appoggio!K342</f>
        <v/>
      </c>
      <c r="J342" s="5" t="str">
        <f>Elenco_CER_comune_appoggio!L342</f>
        <v/>
      </c>
      <c r="K342" s="5" t="str">
        <f>Elenco_CER_comune_appoggio!M342</f>
        <v/>
      </c>
      <c r="L342" s="5" t="str">
        <f>Elenco_CER_comune_appoggio!N342</f>
        <v/>
      </c>
    </row>
    <row r="343">
      <c r="A343" s="5" t="str">
        <f>Elenco_CER_comune_appoggio!A343</f>
        <v/>
      </c>
      <c r="B343" s="5" t="str">
        <f>Elenco_CER_comune_appoggio!B343</f>
        <v/>
      </c>
      <c r="C343" s="5" t="str">
        <f>Elenco_CER_comune_appoggio!C343</f>
        <v/>
      </c>
      <c r="D343" s="5" t="str">
        <f>Elenco_CER_comune_appoggio!E343</f>
        <v/>
      </c>
      <c r="E343" s="5" t="str">
        <f>Elenco_CER_comune_appoggio!F343</f>
        <v/>
      </c>
      <c r="F343" s="5" t="str">
        <f>Elenco_CER_comune_appoggio!H343</f>
        <v/>
      </c>
      <c r="G343" s="5" t="str">
        <f>Elenco_CER_comune_appoggio!I343</f>
        <v/>
      </c>
      <c r="H343" s="5" t="str">
        <f>Elenco_CER_comune_appoggio!J343</f>
        <v/>
      </c>
      <c r="I343" s="5" t="str">
        <f>Elenco_CER_comune_appoggio!K343</f>
        <v/>
      </c>
      <c r="J343" s="5" t="str">
        <f>Elenco_CER_comune_appoggio!L343</f>
        <v/>
      </c>
      <c r="K343" s="5" t="str">
        <f>Elenco_CER_comune_appoggio!M343</f>
        <v/>
      </c>
      <c r="L343" s="5" t="str">
        <f>Elenco_CER_comune_appoggio!N343</f>
        <v/>
      </c>
    </row>
    <row r="344">
      <c r="A344" s="5" t="str">
        <f>Elenco_CER_comune_appoggio!A344</f>
        <v/>
      </c>
      <c r="B344" s="5" t="str">
        <f>Elenco_CER_comune_appoggio!B344</f>
        <v/>
      </c>
      <c r="C344" s="5" t="str">
        <f>Elenco_CER_comune_appoggio!C344</f>
        <v/>
      </c>
      <c r="D344" s="5" t="str">
        <f>Elenco_CER_comune_appoggio!E344</f>
        <v/>
      </c>
      <c r="E344" s="5" t="str">
        <f>Elenco_CER_comune_appoggio!F344</f>
        <v/>
      </c>
      <c r="F344" s="5" t="str">
        <f>Elenco_CER_comune_appoggio!H344</f>
        <v/>
      </c>
      <c r="G344" s="5" t="str">
        <f>Elenco_CER_comune_appoggio!I344</f>
        <v/>
      </c>
      <c r="H344" s="5" t="str">
        <f>Elenco_CER_comune_appoggio!J344</f>
        <v/>
      </c>
      <c r="I344" s="5" t="str">
        <f>Elenco_CER_comune_appoggio!K344</f>
        <v/>
      </c>
      <c r="J344" s="5" t="str">
        <f>Elenco_CER_comune_appoggio!L344</f>
        <v/>
      </c>
      <c r="K344" s="5" t="str">
        <f>Elenco_CER_comune_appoggio!M344</f>
        <v/>
      </c>
      <c r="L344" s="5" t="str">
        <f>Elenco_CER_comune_appoggio!N344</f>
        <v/>
      </c>
    </row>
    <row r="345">
      <c r="A345" s="5" t="str">
        <f>Elenco_CER_comune_appoggio!A345</f>
        <v/>
      </c>
      <c r="B345" s="5" t="str">
        <f>Elenco_CER_comune_appoggio!B345</f>
        <v/>
      </c>
      <c r="C345" s="5" t="str">
        <f>Elenco_CER_comune_appoggio!C345</f>
        <v/>
      </c>
      <c r="D345" s="5" t="str">
        <f>Elenco_CER_comune_appoggio!E345</f>
        <v/>
      </c>
      <c r="E345" s="5" t="str">
        <f>Elenco_CER_comune_appoggio!F345</f>
        <v/>
      </c>
      <c r="F345" s="5" t="str">
        <f>Elenco_CER_comune_appoggio!H345</f>
        <v/>
      </c>
      <c r="G345" s="5" t="str">
        <f>Elenco_CER_comune_appoggio!I345</f>
        <v/>
      </c>
      <c r="H345" s="5" t="str">
        <f>Elenco_CER_comune_appoggio!J345</f>
        <v/>
      </c>
      <c r="I345" s="5" t="str">
        <f>Elenco_CER_comune_appoggio!K345</f>
        <v/>
      </c>
      <c r="J345" s="5" t="str">
        <f>Elenco_CER_comune_appoggio!L345</f>
        <v/>
      </c>
      <c r="K345" s="5" t="str">
        <f>Elenco_CER_comune_appoggio!M345</f>
        <v/>
      </c>
      <c r="L345" s="5" t="str">
        <f>Elenco_CER_comune_appoggio!N345</f>
        <v/>
      </c>
    </row>
    <row r="346">
      <c r="A346" s="5" t="str">
        <f>Elenco_CER_comune_appoggio!A346</f>
        <v/>
      </c>
      <c r="B346" s="5" t="str">
        <f>Elenco_CER_comune_appoggio!B346</f>
        <v/>
      </c>
      <c r="C346" s="5" t="str">
        <f>Elenco_CER_comune_appoggio!C346</f>
        <v/>
      </c>
      <c r="D346" s="5" t="str">
        <f>Elenco_CER_comune_appoggio!E346</f>
        <v/>
      </c>
      <c r="E346" s="5" t="str">
        <f>Elenco_CER_comune_appoggio!F346</f>
        <v/>
      </c>
      <c r="F346" s="5" t="str">
        <f>Elenco_CER_comune_appoggio!H346</f>
        <v/>
      </c>
      <c r="G346" s="5" t="str">
        <f>Elenco_CER_comune_appoggio!I346</f>
        <v/>
      </c>
      <c r="H346" s="5" t="str">
        <f>Elenco_CER_comune_appoggio!J346</f>
        <v/>
      </c>
      <c r="I346" s="5" t="str">
        <f>Elenco_CER_comune_appoggio!K346</f>
        <v/>
      </c>
      <c r="J346" s="5" t="str">
        <f>Elenco_CER_comune_appoggio!L346</f>
        <v/>
      </c>
      <c r="K346" s="5" t="str">
        <f>Elenco_CER_comune_appoggio!M346</f>
        <v/>
      </c>
      <c r="L346" s="5" t="str">
        <f>Elenco_CER_comune_appoggio!N346</f>
        <v/>
      </c>
    </row>
    <row r="347">
      <c r="A347" s="5" t="str">
        <f>Elenco_CER_comune_appoggio!A347</f>
        <v/>
      </c>
      <c r="B347" s="5" t="str">
        <f>Elenco_CER_comune_appoggio!B347</f>
        <v/>
      </c>
      <c r="C347" s="5" t="str">
        <f>Elenco_CER_comune_appoggio!C347</f>
        <v/>
      </c>
      <c r="D347" s="5" t="str">
        <f>Elenco_CER_comune_appoggio!E347</f>
        <v/>
      </c>
      <c r="E347" s="5" t="str">
        <f>Elenco_CER_comune_appoggio!F347</f>
        <v/>
      </c>
      <c r="F347" s="5" t="str">
        <f>Elenco_CER_comune_appoggio!H347</f>
        <v/>
      </c>
      <c r="G347" s="5" t="str">
        <f>Elenco_CER_comune_appoggio!I347</f>
        <v/>
      </c>
      <c r="H347" s="5" t="str">
        <f>Elenco_CER_comune_appoggio!J347</f>
        <v/>
      </c>
      <c r="I347" s="5" t="str">
        <f>Elenco_CER_comune_appoggio!K347</f>
        <v/>
      </c>
      <c r="J347" s="5" t="str">
        <f>Elenco_CER_comune_appoggio!L347</f>
        <v/>
      </c>
      <c r="K347" s="5" t="str">
        <f>Elenco_CER_comune_appoggio!M347</f>
        <v/>
      </c>
      <c r="L347" s="5" t="str">
        <f>Elenco_CER_comune_appoggio!N347</f>
        <v/>
      </c>
    </row>
    <row r="348">
      <c r="A348" s="5" t="str">
        <f>Elenco_CER_comune_appoggio!A348</f>
        <v/>
      </c>
      <c r="B348" s="5" t="str">
        <f>Elenco_CER_comune_appoggio!B348</f>
        <v/>
      </c>
      <c r="C348" s="5" t="str">
        <f>Elenco_CER_comune_appoggio!C348</f>
        <v/>
      </c>
      <c r="D348" s="5" t="str">
        <f>Elenco_CER_comune_appoggio!E348</f>
        <v/>
      </c>
      <c r="E348" s="5" t="str">
        <f>Elenco_CER_comune_appoggio!F348</f>
        <v/>
      </c>
      <c r="F348" s="5" t="str">
        <f>Elenco_CER_comune_appoggio!H348</f>
        <v/>
      </c>
      <c r="G348" s="5" t="str">
        <f>Elenco_CER_comune_appoggio!I348</f>
        <v/>
      </c>
      <c r="H348" s="5" t="str">
        <f>Elenco_CER_comune_appoggio!J348</f>
        <v/>
      </c>
      <c r="I348" s="5" t="str">
        <f>Elenco_CER_comune_appoggio!K348</f>
        <v/>
      </c>
      <c r="J348" s="5" t="str">
        <f>Elenco_CER_comune_appoggio!L348</f>
        <v/>
      </c>
      <c r="K348" s="5" t="str">
        <f>Elenco_CER_comune_appoggio!M348</f>
        <v/>
      </c>
      <c r="L348" s="5" t="str">
        <f>Elenco_CER_comune_appoggio!N348</f>
        <v/>
      </c>
    </row>
    <row r="349">
      <c r="A349" s="5" t="str">
        <f>Elenco_CER_comune_appoggio!A349</f>
        <v/>
      </c>
      <c r="B349" s="5" t="str">
        <f>Elenco_CER_comune_appoggio!B349</f>
        <v/>
      </c>
      <c r="C349" s="5" t="str">
        <f>Elenco_CER_comune_appoggio!C349</f>
        <v/>
      </c>
      <c r="D349" s="5" t="str">
        <f>Elenco_CER_comune_appoggio!E349</f>
        <v/>
      </c>
      <c r="E349" s="5" t="str">
        <f>Elenco_CER_comune_appoggio!F349</f>
        <v/>
      </c>
      <c r="F349" s="5" t="str">
        <f>Elenco_CER_comune_appoggio!H349</f>
        <v/>
      </c>
      <c r="G349" s="5" t="str">
        <f>Elenco_CER_comune_appoggio!I349</f>
        <v/>
      </c>
      <c r="H349" s="5" t="str">
        <f>Elenco_CER_comune_appoggio!J349</f>
        <v/>
      </c>
      <c r="I349" s="5" t="str">
        <f>Elenco_CER_comune_appoggio!K349</f>
        <v/>
      </c>
      <c r="J349" s="5" t="str">
        <f>Elenco_CER_comune_appoggio!L349</f>
        <v/>
      </c>
      <c r="K349" s="5" t="str">
        <f>Elenco_CER_comune_appoggio!M349</f>
        <v/>
      </c>
      <c r="L349" s="5" t="str">
        <f>Elenco_CER_comune_appoggio!N349</f>
        <v/>
      </c>
    </row>
    <row r="350">
      <c r="A350" s="5" t="str">
        <f>Elenco_CER_comune_appoggio!A350</f>
        <v/>
      </c>
      <c r="B350" s="5" t="str">
        <f>Elenco_CER_comune_appoggio!B350</f>
        <v/>
      </c>
      <c r="C350" s="5" t="str">
        <f>Elenco_CER_comune_appoggio!C350</f>
        <v/>
      </c>
      <c r="D350" s="5" t="str">
        <f>Elenco_CER_comune_appoggio!E350</f>
        <v/>
      </c>
      <c r="E350" s="5" t="str">
        <f>Elenco_CER_comune_appoggio!F350</f>
        <v/>
      </c>
      <c r="F350" s="5" t="str">
        <f>Elenco_CER_comune_appoggio!H350</f>
        <v/>
      </c>
      <c r="G350" s="5" t="str">
        <f>Elenco_CER_comune_appoggio!I350</f>
        <v/>
      </c>
      <c r="H350" s="5" t="str">
        <f>Elenco_CER_comune_appoggio!J350</f>
        <v/>
      </c>
      <c r="I350" s="5" t="str">
        <f>Elenco_CER_comune_appoggio!K350</f>
        <v/>
      </c>
      <c r="J350" s="5" t="str">
        <f>Elenco_CER_comune_appoggio!L350</f>
        <v/>
      </c>
      <c r="K350" s="5" t="str">
        <f>Elenco_CER_comune_appoggio!M350</f>
        <v/>
      </c>
      <c r="L350" s="5" t="str">
        <f>Elenco_CER_comune_appoggio!N350</f>
        <v/>
      </c>
    </row>
    <row r="351">
      <c r="A351" s="5" t="str">
        <f>Elenco_CER_comune_appoggio!A351</f>
        <v/>
      </c>
      <c r="B351" s="5" t="str">
        <f>Elenco_CER_comune_appoggio!B351</f>
        <v/>
      </c>
      <c r="C351" s="5" t="str">
        <f>Elenco_CER_comune_appoggio!C351</f>
        <v/>
      </c>
      <c r="D351" s="5" t="str">
        <f>Elenco_CER_comune_appoggio!E351</f>
        <v/>
      </c>
      <c r="E351" s="5" t="str">
        <f>Elenco_CER_comune_appoggio!F351</f>
        <v/>
      </c>
      <c r="F351" s="5" t="str">
        <f>Elenco_CER_comune_appoggio!H351</f>
        <v/>
      </c>
      <c r="G351" s="5" t="str">
        <f>Elenco_CER_comune_appoggio!I351</f>
        <v/>
      </c>
      <c r="H351" s="5" t="str">
        <f>Elenco_CER_comune_appoggio!J351</f>
        <v/>
      </c>
      <c r="I351" s="5" t="str">
        <f>Elenco_CER_comune_appoggio!K351</f>
        <v/>
      </c>
      <c r="J351" s="5" t="str">
        <f>Elenco_CER_comune_appoggio!L351</f>
        <v/>
      </c>
      <c r="K351" s="5" t="str">
        <f>Elenco_CER_comune_appoggio!M351</f>
        <v/>
      </c>
      <c r="L351" s="5" t="str">
        <f>Elenco_CER_comune_appoggio!N351</f>
        <v/>
      </c>
    </row>
    <row r="352">
      <c r="A352" s="5" t="str">
        <f>Elenco_CER_comune_appoggio!A352</f>
        <v/>
      </c>
      <c r="B352" s="5" t="str">
        <f>Elenco_CER_comune_appoggio!B352</f>
        <v/>
      </c>
      <c r="C352" s="5" t="str">
        <f>Elenco_CER_comune_appoggio!C352</f>
        <v/>
      </c>
      <c r="D352" s="5" t="str">
        <f>Elenco_CER_comune_appoggio!E352</f>
        <v/>
      </c>
      <c r="E352" s="5" t="str">
        <f>Elenco_CER_comune_appoggio!F352</f>
        <v/>
      </c>
      <c r="F352" s="5" t="str">
        <f>Elenco_CER_comune_appoggio!H352</f>
        <v/>
      </c>
      <c r="G352" s="5" t="str">
        <f>Elenco_CER_comune_appoggio!I352</f>
        <v/>
      </c>
      <c r="H352" s="5" t="str">
        <f>Elenco_CER_comune_appoggio!J352</f>
        <v/>
      </c>
      <c r="I352" s="5" t="str">
        <f>Elenco_CER_comune_appoggio!K352</f>
        <v/>
      </c>
      <c r="J352" s="5" t="str">
        <f>Elenco_CER_comune_appoggio!L352</f>
        <v/>
      </c>
      <c r="K352" s="5" t="str">
        <f>Elenco_CER_comune_appoggio!M352</f>
        <v/>
      </c>
      <c r="L352" s="5" t="str">
        <f>Elenco_CER_comune_appoggio!N352</f>
        <v/>
      </c>
    </row>
    <row r="353">
      <c r="A353" s="5" t="str">
        <f>Elenco_CER_comune_appoggio!A353</f>
        <v/>
      </c>
      <c r="B353" s="5" t="str">
        <f>Elenco_CER_comune_appoggio!B353</f>
        <v/>
      </c>
      <c r="C353" s="5" t="str">
        <f>Elenco_CER_comune_appoggio!C353</f>
        <v/>
      </c>
      <c r="D353" s="5" t="str">
        <f>Elenco_CER_comune_appoggio!E353</f>
        <v/>
      </c>
      <c r="E353" s="5" t="str">
        <f>Elenco_CER_comune_appoggio!F353</f>
        <v/>
      </c>
      <c r="F353" s="5" t="str">
        <f>Elenco_CER_comune_appoggio!H353</f>
        <v/>
      </c>
      <c r="G353" s="5" t="str">
        <f>Elenco_CER_comune_appoggio!I353</f>
        <v/>
      </c>
      <c r="H353" s="5" t="str">
        <f>Elenco_CER_comune_appoggio!J353</f>
        <v/>
      </c>
      <c r="I353" s="5" t="str">
        <f>Elenco_CER_comune_appoggio!K353</f>
        <v/>
      </c>
      <c r="J353" s="5" t="str">
        <f>Elenco_CER_comune_appoggio!L353</f>
        <v/>
      </c>
      <c r="K353" s="5" t="str">
        <f>Elenco_CER_comune_appoggio!M353</f>
        <v/>
      </c>
      <c r="L353" s="5" t="str">
        <f>Elenco_CER_comune_appoggio!N353</f>
        <v/>
      </c>
    </row>
    <row r="354">
      <c r="A354" s="5" t="str">
        <f>Elenco_CER_comune_appoggio!A354</f>
        <v/>
      </c>
      <c r="B354" s="5" t="str">
        <f>Elenco_CER_comune_appoggio!B354</f>
        <v/>
      </c>
      <c r="C354" s="5" t="str">
        <f>Elenco_CER_comune_appoggio!C354</f>
        <v/>
      </c>
      <c r="D354" s="5" t="str">
        <f>Elenco_CER_comune_appoggio!E354</f>
        <v/>
      </c>
      <c r="E354" s="5" t="str">
        <f>Elenco_CER_comune_appoggio!F354</f>
        <v/>
      </c>
      <c r="F354" s="5" t="str">
        <f>Elenco_CER_comune_appoggio!H354</f>
        <v/>
      </c>
      <c r="G354" s="5" t="str">
        <f>Elenco_CER_comune_appoggio!I354</f>
        <v/>
      </c>
      <c r="H354" s="5" t="str">
        <f>Elenco_CER_comune_appoggio!J354</f>
        <v/>
      </c>
      <c r="I354" s="5" t="str">
        <f>Elenco_CER_comune_appoggio!K354</f>
        <v/>
      </c>
      <c r="J354" s="5" t="str">
        <f>Elenco_CER_comune_appoggio!L354</f>
        <v/>
      </c>
      <c r="K354" s="5" t="str">
        <f>Elenco_CER_comune_appoggio!M354</f>
        <v/>
      </c>
      <c r="L354" s="5" t="str">
        <f>Elenco_CER_comune_appoggio!N354</f>
        <v/>
      </c>
    </row>
  </sheetData>
  <autoFilter ref="$A$1:$G$320"/>
  <drawing r:id="rId1"/>
</worksheet>
</file>